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33c756dbeab2f7/Documents/"/>
    </mc:Choice>
  </mc:AlternateContent>
  <xr:revisionPtr revIDLastSave="10" documentId="8_{0BF1FBD8-255A-47DF-85C0-FEFF8068D49B}" xr6:coauthVersionLast="47" xr6:coauthVersionMax="47" xr10:uidLastSave="{A794B142-9E84-49CC-BE30-B1C4499B0870}"/>
  <bookViews>
    <workbookView xWindow="-108" yWindow="-108" windowWidth="23256" windowHeight="12456" xr2:uid="{00000000-000D-0000-FFFF-FFFF00000000}"/>
  </bookViews>
  <sheets>
    <sheet name="CSL-AU" sheetId="2" r:id="rId1"/>
    <sheet name="Sheet2" sheetId="4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2" l="1"/>
  <c r="C70" i="2"/>
  <c r="A66" i="4"/>
  <c r="D72" i="2"/>
  <c r="B72" i="2"/>
  <c r="A71" i="2"/>
  <c r="D70" i="2"/>
  <c r="B70" i="2"/>
  <c r="A73" i="2" l="1"/>
  <c r="A77" i="2" s="1"/>
  <c r="A78" i="2" s="1"/>
  <c r="A79" i="2" s="1"/>
</calcChain>
</file>

<file path=xl/sharedStrings.xml><?xml version="1.0" encoding="utf-8"?>
<sst xmlns="http://schemas.openxmlformats.org/spreadsheetml/2006/main" count="204" uniqueCount="152">
  <si>
    <t>CSL Limited</t>
  </si>
  <si>
    <t xml:space="preserve">CSL-AU   6185495   ASX    Common stock    </t>
  </si>
  <si>
    <t>Source: FactSet Fundamentals</t>
  </si>
  <si>
    <t>JUN '23</t>
  </si>
  <si>
    <t>JUN '22</t>
  </si>
  <si>
    <t>JUN '21</t>
  </si>
  <si>
    <t>JUN '20</t>
  </si>
  <si>
    <t>JUN '19</t>
  </si>
  <si>
    <t>JUN '18</t>
  </si>
  <si>
    <t>JUN '17</t>
  </si>
  <si>
    <t>JUN '16</t>
  </si>
  <si>
    <t>JUN '15</t>
  </si>
  <si>
    <t>JUN '14</t>
  </si>
  <si>
    <t>JUN '13</t>
  </si>
  <si>
    <t>JUN '12</t>
  </si>
  <si>
    <t>JUN '11</t>
  </si>
  <si>
    <t>JUN '10</t>
  </si>
  <si>
    <t>JUN '09</t>
  </si>
  <si>
    <t>JUN '08</t>
  </si>
  <si>
    <t>JUN '07</t>
  </si>
  <si>
    <t>JUN '06</t>
  </si>
  <si>
    <t>JUN '05</t>
  </si>
  <si>
    <t>JUN '04</t>
  </si>
  <si>
    <t>JUN '03</t>
  </si>
  <si>
    <t>JUN '02</t>
  </si>
  <si>
    <t>JUN '01</t>
  </si>
  <si>
    <t>JUN '00</t>
  </si>
  <si>
    <t>JUN '99</t>
  </si>
  <si>
    <t>JUN '98</t>
  </si>
  <si>
    <t>JUN '97</t>
  </si>
  <si>
    <t>JUN '96</t>
  </si>
  <si>
    <t>JUN '95</t>
  </si>
  <si>
    <t>JUN '94</t>
  </si>
  <si>
    <t>Restate</t>
  </si>
  <si>
    <t>GAAP/IFRS Income Statement</t>
  </si>
  <si>
    <t>Sales</t>
  </si>
  <si>
    <t>Cost of Goods Sold (COGS) incl. D&amp;A</t>
  </si>
  <si>
    <t>COGS excluding D&amp;A</t>
  </si>
  <si>
    <t>Depreciation &amp; Amortization Expense</t>
  </si>
  <si>
    <t>Depreciation</t>
  </si>
  <si>
    <t>Amortization of Intangibles</t>
  </si>
  <si>
    <t>Amortization of Deferred Charges</t>
  </si>
  <si>
    <t>Gross Income</t>
  </si>
  <si>
    <t>SG&amp;A Expense</t>
  </si>
  <si>
    <t>Research &amp; Development</t>
  </si>
  <si>
    <t>Other SG&amp;A</t>
  </si>
  <si>
    <t>Other Operating Expense</t>
  </si>
  <si>
    <t>EBIT (Operating Income)</t>
  </si>
  <si>
    <t>Nonoperating Income - Net</t>
  </si>
  <si>
    <t>Nonoperating Interest Income</t>
  </si>
  <si>
    <t>Reserves Increase (Decrease)</t>
  </si>
  <si>
    <t>Other Income (Expense)</t>
  </si>
  <si>
    <t>Interest Expense</t>
  </si>
  <si>
    <t>Gross Interest Expense</t>
  </si>
  <si>
    <t>Interest Capitalized</t>
  </si>
  <si>
    <t>Unusual Expense - Net</t>
  </si>
  <si>
    <t>Impairments</t>
  </si>
  <si>
    <t>Goodwill</t>
  </si>
  <si>
    <t>Other Intangibles</t>
  </si>
  <si>
    <t>Financial Fixed Assets</t>
  </si>
  <si>
    <t>Exceptional Provisions</t>
  </si>
  <si>
    <t>Restructuring Expense</t>
  </si>
  <si>
    <t>Legal Claim Expense</t>
  </si>
  <si>
    <t>Excpl Chrgs - Others</t>
  </si>
  <si>
    <t>Pretax Income</t>
  </si>
  <si>
    <t>Income Taxes</t>
  </si>
  <si>
    <t>Income Taxes - Current Domestic</t>
  </si>
  <si>
    <t>Income Taxes - Deferred Domestic</t>
  </si>
  <si>
    <t>Consolidated Net Income</t>
  </si>
  <si>
    <t>Minority Interest</t>
  </si>
  <si>
    <t>Net Income</t>
  </si>
  <si>
    <t>Discontinued Operations</t>
  </si>
  <si>
    <t>Net Income available to Common</t>
  </si>
  <si>
    <t>Per Share</t>
  </si>
  <si>
    <t>EPS (recurring)</t>
  </si>
  <si>
    <t>Basic Shares Outstanding</t>
  </si>
  <si>
    <t>Total Shares Outstanding</t>
  </si>
  <si>
    <t>EPS (diluted)</t>
  </si>
  <si>
    <t>Diluted Shares Outstanding</t>
  </si>
  <si>
    <t>Earnings Persistence</t>
  </si>
  <si>
    <t>Dividends per Share</t>
  </si>
  <si>
    <t>Payout Ratio</t>
  </si>
  <si>
    <t>EBITDA</t>
  </si>
  <si>
    <t>EBIT</t>
  </si>
  <si>
    <t>Supplemental</t>
  </si>
  <si>
    <t>Rental Expense</t>
  </si>
  <si>
    <t>Stock Option Comp Exp (Net of Tax)</t>
  </si>
  <si>
    <t>Foreign Currency Translation Gains/Losses</t>
  </si>
  <si>
    <t>Tax Rate</t>
  </si>
  <si>
    <t>All figures in millions of Australian Dollar except per share items.</t>
  </si>
  <si>
    <t>CSL Limited (CSL-AU)</t>
  </si>
  <si>
    <t>A$233.09</t>
  </si>
  <si>
    <t>FCFF</t>
  </si>
  <si>
    <t>Operating Activities</t>
  </si>
  <si>
    <t>Net Income / Starting Line</t>
  </si>
  <si>
    <t>Depreciation, Depletion &amp; Amortization</t>
  </si>
  <si>
    <t>Depreciation and Depletion</t>
  </si>
  <si>
    <t>Amortization of Intangible Assets</t>
  </si>
  <si>
    <t>Deferred Taxes &amp; Investment Tax Credit</t>
  </si>
  <si>
    <t>Deferred Taxes</t>
  </si>
  <si>
    <t>Other Funds</t>
  </si>
  <si>
    <t>Funds from Operations</t>
  </si>
  <si>
    <t>Changes in Working Capital</t>
  </si>
  <si>
    <t>Receivables</t>
  </si>
  <si>
    <t>Inventories</t>
  </si>
  <si>
    <t>Accounts Payable</t>
  </si>
  <si>
    <t>Income Taxes Payable</t>
  </si>
  <si>
    <t>Other Assets/Liabilities</t>
  </si>
  <si>
    <t>Net Operating Cash Flow</t>
  </si>
  <si>
    <t>Investing Activities</t>
  </si>
  <si>
    <t>Capital Expenditures</t>
  </si>
  <si>
    <t>Capital Expenditures (Fixed Assets)</t>
  </si>
  <si>
    <t>Capital Expenditures (Other Assets)</t>
  </si>
  <si>
    <t>Net Assets from Acquisitions</t>
  </si>
  <si>
    <t>Sale of Fixed Assets &amp; Businesses</t>
  </si>
  <si>
    <t>Purchase/Sale of Investments</t>
  </si>
  <si>
    <t>Purchase of Investments</t>
  </si>
  <si>
    <t>Sale/Maturity of Investments</t>
  </si>
  <si>
    <t>Other Uses</t>
  </si>
  <si>
    <t>Other Sources</t>
  </si>
  <si>
    <t>Net Investing Cash Flow</t>
  </si>
  <si>
    <t>Financing Activities</t>
  </si>
  <si>
    <t>Cash Dividends Paid</t>
  </si>
  <si>
    <t>Common Dividends</t>
  </si>
  <si>
    <t>Change in Capital Stock</t>
  </si>
  <si>
    <t>Repurchase of Common &amp; Preferred Stk.</t>
  </si>
  <si>
    <t>Sale of Common &amp; Preferred Stock</t>
  </si>
  <si>
    <t>Proceeds from Sale of Stock</t>
  </si>
  <si>
    <t>Proceeds from Stock Options</t>
  </si>
  <si>
    <t>Issuance/Reduction of Debt, Net</t>
  </si>
  <si>
    <t>Change in Current Debt</t>
  </si>
  <si>
    <t>Change in Long-Term Debt</t>
  </si>
  <si>
    <t>Issuance of Long-Term Debt</t>
  </si>
  <si>
    <t>Reduction in Long-Term Debt</t>
  </si>
  <si>
    <t>Change in Other Debt</t>
  </si>
  <si>
    <t>Repayments of Operating Lease Liabilities</t>
  </si>
  <si>
    <t>Net Financing Cash Flow</t>
  </si>
  <si>
    <t>All Activities</t>
  </si>
  <si>
    <t>Exchange Rate Effect</t>
  </si>
  <si>
    <t>Net Change in Cash</t>
  </si>
  <si>
    <t>Free Cash Flow</t>
  </si>
  <si>
    <t>Free Cash Flow per Share</t>
  </si>
  <si>
    <t>Free Cash Flow Yield (%)</t>
  </si>
  <si>
    <t>After tax EBIT</t>
  </si>
  <si>
    <t>Adjusted FCFF</t>
  </si>
  <si>
    <t>Net Capex</t>
  </si>
  <si>
    <r>
      <rPr>
        <sz val="10"/>
        <color theme="1"/>
        <rFont val="Calibri"/>
        <family val="2"/>
      </rPr>
      <t>Δ</t>
    </r>
    <r>
      <rPr>
        <sz val="10"/>
        <color theme="1"/>
        <rFont val="Arial"/>
        <family val="2"/>
      </rPr>
      <t xml:space="preserve"> in non-cash WC</t>
    </r>
  </si>
  <si>
    <t>wacc</t>
  </si>
  <si>
    <t>g</t>
  </si>
  <si>
    <t>Net Capex = Capex- depreciation and amortization</t>
  </si>
  <si>
    <t>Adjusted Net Capex</t>
  </si>
  <si>
    <t>Adjusted Net Capex = Net capex + Acquisition - amortization of the acquisition.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</si>
</sst>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646464"/>
      <name val="Arial"/>
      <family val="2"/>
    </font>
    <font>
      <sz val="10"/>
      <color rgb="FFFF0000"/>
      <name val="Arial"/>
      <family val="2"/>
    </font>
    <font>
      <b/>
      <sz val="10"/>
      <color rgb="FF003366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3"/>
    </xf>
    <xf numFmtId="0" fontId="4" fillId="3" borderId="0" xfId="0" applyFont="1" applyFill="1" applyAlignment="1">
      <alignment horizontal="left" indent="3"/>
    </xf>
    <xf numFmtId="164" fontId="4" fillId="3" borderId="0" xfId="0" applyNumberFormat="1" applyFont="1" applyFill="1" applyAlignment="1">
      <alignment horizontal="right"/>
    </xf>
    <xf numFmtId="0" fontId="0" fillId="0" borderId="0" xfId="0" applyAlignment="1">
      <alignment horizontal="left" indent="4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left" indent="6"/>
    </xf>
    <xf numFmtId="0" fontId="4" fillId="3" borderId="0" xfId="0" applyFont="1" applyFill="1" applyAlignment="1">
      <alignment horizontal="left" indent="6"/>
    </xf>
    <xf numFmtId="0" fontId="0" fillId="0" borderId="0" xfId="0" applyAlignment="1">
      <alignment horizontal="left" indent="7"/>
    </xf>
    <xf numFmtId="0" fontId="0" fillId="3" borderId="0" xfId="0" applyFill="1" applyAlignment="1">
      <alignment horizontal="left" indent="7"/>
    </xf>
    <xf numFmtId="164" fontId="0" fillId="3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 indent="4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164" fontId="3" fillId="0" borderId="0" xfId="0" applyNumberFormat="1" applyFont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4" fontId="0" fillId="3" borderId="0" xfId="0" applyNumberFormat="1" applyFill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2" xfId="0" applyBorder="1"/>
    <xf numFmtId="164" fontId="3" fillId="3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537210</xdr:colOff>
      <xdr:row>64</xdr:row>
      <xdr:rowOff>19050</xdr:rowOff>
    </xdr:from>
    <xdr:ext cx="11592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7AE2352-648F-0044-B883-148E75BC49C1}"/>
                </a:ext>
              </a:extLst>
            </xdr:cNvPr>
            <xdr:cNvSpPr txBox="1"/>
          </xdr:nvSpPr>
          <xdr:spPr>
            <a:xfrm>
              <a:off x="6290310" y="12211050"/>
              <a:ext cx="1159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IN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∆</m:t>
                    </m:r>
                  </m:oMath>
                </m:oMathPara>
              </a14:m>
              <a:endParaRPr lang="en-IN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7AE2352-648F-0044-B883-148E75BC49C1}"/>
                </a:ext>
              </a:extLst>
            </xdr:cNvPr>
            <xdr:cNvSpPr txBox="1"/>
          </xdr:nvSpPr>
          <xdr:spPr>
            <a:xfrm>
              <a:off x="6290310" y="12211050"/>
              <a:ext cx="11592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IN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endParaRPr lang="en-IN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8CFB-BE03-453B-A36C-D16BCDE81773}">
  <sheetPr>
    <outlinePr summaryBelow="0" summaryRight="0"/>
  </sheetPr>
  <dimension ref="A1:AE79"/>
  <sheetViews>
    <sheetView tabSelected="1" topLeftCell="A59" workbookViewId="0">
      <selection activeCell="D70" sqref="D70"/>
    </sheetView>
  </sheetViews>
  <sheetFormatPr defaultColWidth="9.109375" defaultRowHeight="15" customHeight="1" outlineLevelRow="3" x14ac:dyDescent="0.25"/>
  <cols>
    <col min="1" max="1" width="46.33203125" customWidth="1"/>
    <col min="2" max="2" width="12.21875" bestFit="1" customWidth="1"/>
    <col min="3" max="3" width="12" bestFit="1" customWidth="1"/>
    <col min="4" max="7" width="8.44140625" customWidth="1"/>
    <col min="8" max="8" width="8" customWidth="1"/>
    <col min="9" max="11" width="7.88671875" customWidth="1"/>
    <col min="12" max="13" width="8" customWidth="1"/>
    <col min="14" max="19" width="7.88671875" customWidth="1"/>
    <col min="20" max="20" width="8" customWidth="1"/>
    <col min="21" max="31" width="7.88671875" customWidth="1"/>
  </cols>
  <sheetData>
    <row r="1" spans="1:31" ht="15" customHeight="1" x14ac:dyDescent="0.25">
      <c r="A1" s="30" t="s">
        <v>90</v>
      </c>
    </row>
    <row r="2" spans="1:31" ht="15" customHeight="1" x14ac:dyDescent="0.25">
      <c r="A2" s="32" t="s">
        <v>91</v>
      </c>
    </row>
    <row r="3" spans="1:31" ht="1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5" spans="1:31" ht="1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 x14ac:dyDescent="0.25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 x14ac:dyDescent="0.25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 x14ac:dyDescent="0.25">
      <c r="A8" s="1"/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1" t="s">
        <v>9</v>
      </c>
      <c r="I8" s="1" t="s">
        <v>10</v>
      </c>
      <c r="J8" s="1" t="s">
        <v>11</v>
      </c>
      <c r="K8" s="1" t="s">
        <v>12</v>
      </c>
      <c r="L8" s="1" t="s">
        <v>13</v>
      </c>
      <c r="M8" s="1" t="s">
        <v>14</v>
      </c>
      <c r="N8" s="1" t="s">
        <v>15</v>
      </c>
      <c r="O8" s="1" t="s">
        <v>16</v>
      </c>
      <c r="P8" s="1" t="s">
        <v>17</v>
      </c>
      <c r="Q8" s="1" t="s">
        <v>18</v>
      </c>
      <c r="R8" s="1" t="s">
        <v>19</v>
      </c>
      <c r="S8" s="1" t="s">
        <v>20</v>
      </c>
      <c r="T8" s="1" t="s">
        <v>21</v>
      </c>
      <c r="U8" s="1" t="s">
        <v>22</v>
      </c>
      <c r="V8" s="1" t="s">
        <v>23</v>
      </c>
      <c r="W8" s="1" t="s">
        <v>24</v>
      </c>
      <c r="X8" s="1" t="s">
        <v>25</v>
      </c>
      <c r="Y8" s="1" t="s">
        <v>26</v>
      </c>
      <c r="Z8" s="1" t="s">
        <v>27</v>
      </c>
      <c r="AA8" s="1" t="s">
        <v>28</v>
      </c>
      <c r="AB8" s="1" t="s">
        <v>29</v>
      </c>
      <c r="AC8" s="1" t="s">
        <v>30</v>
      </c>
      <c r="AD8" s="1" t="s">
        <v>31</v>
      </c>
      <c r="AE8" s="1" t="s">
        <v>32</v>
      </c>
    </row>
    <row r="9" spans="1:31" ht="15" customHeight="1" x14ac:dyDescent="0.25">
      <c r="A9" s="1"/>
      <c r="B9" s="1"/>
      <c r="C9" s="1"/>
      <c r="D9" s="1"/>
      <c r="E9" s="1" t="s">
        <v>33</v>
      </c>
      <c r="F9" s="1"/>
      <c r="G9" s="1"/>
      <c r="H9" s="1" t="s">
        <v>33</v>
      </c>
      <c r="I9" s="1"/>
      <c r="J9" s="1"/>
      <c r="K9" s="1"/>
      <c r="L9" s="1" t="s">
        <v>33</v>
      </c>
      <c r="M9" s="1" t="s">
        <v>33</v>
      </c>
      <c r="N9" s="1"/>
      <c r="O9" s="1"/>
      <c r="P9" s="1"/>
      <c r="Q9" s="1"/>
      <c r="R9" s="1"/>
      <c r="S9" s="1"/>
      <c r="T9" s="1" t="s">
        <v>33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customHeight="1" x14ac:dyDescent="0.25">
      <c r="A10" s="2" t="s">
        <v>34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5" customHeight="1" x14ac:dyDescent="0.25">
      <c r="A11" s="3" t="s">
        <v>35</v>
      </c>
      <c r="B11" s="4">
        <v>19585.285156999998</v>
      </c>
      <c r="C11" s="4">
        <v>14469.426372</v>
      </c>
      <c r="D11" s="4">
        <v>13761.477640999999</v>
      </c>
      <c r="E11" s="4">
        <v>13575.278032</v>
      </c>
      <c r="F11" s="4">
        <v>11899.41048</v>
      </c>
      <c r="G11" s="4">
        <v>10131.642148999999</v>
      </c>
      <c r="H11" s="4">
        <v>9166.7177210000009</v>
      </c>
      <c r="I11" s="4">
        <v>8120.8565740000004</v>
      </c>
      <c r="J11" s="4">
        <v>6553.7603650000001</v>
      </c>
      <c r="K11" s="4">
        <v>5811.4265180000002</v>
      </c>
      <c r="L11" s="4">
        <v>4825.2317359999997</v>
      </c>
      <c r="M11" s="4">
        <v>4477.2777850000002</v>
      </c>
      <c r="N11" s="4">
        <v>4187.5540000000001</v>
      </c>
      <c r="O11" s="4">
        <v>4455.8209999999999</v>
      </c>
      <c r="P11" s="4">
        <v>4622.3869999999997</v>
      </c>
      <c r="Q11" s="4">
        <v>3556.6619999999998</v>
      </c>
      <c r="R11" s="4">
        <v>3172.3969999999999</v>
      </c>
      <c r="S11" s="4">
        <v>2848.9079999999999</v>
      </c>
      <c r="T11" s="4">
        <v>2608.9650000000001</v>
      </c>
      <c r="U11" s="4">
        <v>1650.1959999999999</v>
      </c>
      <c r="V11" s="4">
        <v>1300.3440000000001</v>
      </c>
      <c r="W11" s="4">
        <v>1336.412</v>
      </c>
      <c r="X11" s="4">
        <v>843.30799999999999</v>
      </c>
      <c r="Y11" s="4">
        <v>450.59800000000001</v>
      </c>
      <c r="Z11" s="4">
        <v>413.471</v>
      </c>
      <c r="AA11" s="4">
        <v>353.49099999999999</v>
      </c>
      <c r="AB11" s="4">
        <v>305.00299999999999</v>
      </c>
      <c r="AC11" s="4">
        <v>281.10199999999998</v>
      </c>
      <c r="AD11" s="4">
        <v>250.43</v>
      </c>
      <c r="AE11" s="4">
        <v>192.99600000000001</v>
      </c>
    </row>
    <row r="12" spans="1:31" ht="15" customHeight="1" outlineLevel="1" x14ac:dyDescent="0.25">
      <c r="A12" s="6" t="s">
        <v>36</v>
      </c>
      <c r="B12" s="7">
        <v>10119.708218</v>
      </c>
      <c r="C12" s="7">
        <v>6793.2433769999998</v>
      </c>
      <c r="D12" s="7">
        <v>6116.5399829999997</v>
      </c>
      <c r="E12" s="7">
        <v>5962.2030400000003</v>
      </c>
      <c r="F12" s="7">
        <v>5402.3399090000003</v>
      </c>
      <c r="G12" s="7">
        <v>4632.4411909999999</v>
      </c>
      <c r="H12" s="7">
        <v>4509.4347870000001</v>
      </c>
      <c r="I12" s="7">
        <v>4220.7291450000002</v>
      </c>
      <c r="J12" s="7">
        <v>3158.8582270000002</v>
      </c>
      <c r="K12" s="7">
        <v>2868.6756</v>
      </c>
      <c r="L12" s="7">
        <v>2361.24836</v>
      </c>
      <c r="M12" s="7">
        <v>2346.5846980000001</v>
      </c>
      <c r="N12" s="7">
        <v>2159.8629999999998</v>
      </c>
      <c r="O12" s="7">
        <v>2215.7379999999998</v>
      </c>
      <c r="P12" s="7">
        <v>2435.19</v>
      </c>
      <c r="Q12" s="7">
        <v>1967.7159999999999</v>
      </c>
      <c r="R12" s="7">
        <v>1737.5429999999999</v>
      </c>
      <c r="S12" s="7">
        <v>1703.0329999999999</v>
      </c>
      <c r="T12" s="7">
        <v>1618.8330000000001</v>
      </c>
      <c r="U12" s="7">
        <v>1070.028</v>
      </c>
      <c r="V12" s="7">
        <v>820.03700000000003</v>
      </c>
      <c r="W12" s="7">
        <v>814.63699999999994</v>
      </c>
      <c r="X12" s="7">
        <v>473.99900000000002</v>
      </c>
      <c r="Y12" s="7">
        <v>324.30500000000001</v>
      </c>
      <c r="Z12" s="7">
        <v>299.7</v>
      </c>
      <c r="AA12" s="7">
        <v>251.86699999999999</v>
      </c>
      <c r="AB12" s="7">
        <v>209.941</v>
      </c>
      <c r="AC12" s="7">
        <v>199.72</v>
      </c>
      <c r="AD12" s="7">
        <v>177.91900000000001</v>
      </c>
      <c r="AE12" s="7">
        <v>127.729</v>
      </c>
    </row>
    <row r="13" spans="1:31" ht="15" customHeight="1" outlineLevel="2" x14ac:dyDescent="0.25">
      <c r="A13" s="8" t="s">
        <v>37</v>
      </c>
      <c r="B13" s="9">
        <v>8884.2920979999999</v>
      </c>
      <c r="C13" s="9">
        <v>6045.164753</v>
      </c>
      <c r="D13" s="9">
        <v>5452.5496590000002</v>
      </c>
      <c r="E13" s="9">
        <v>5335.984512</v>
      </c>
      <c r="F13" s="9">
        <v>4877.4173250000003</v>
      </c>
      <c r="G13" s="9">
        <v>4249.5233500000004</v>
      </c>
      <c r="H13" s="9">
        <v>4139.2177229999998</v>
      </c>
      <c r="I13" s="9">
        <v>3917.9920769999999</v>
      </c>
      <c r="J13" s="9">
        <v>2941.1839599999998</v>
      </c>
      <c r="K13" s="9">
        <v>2656.3626680000002</v>
      </c>
      <c r="L13" s="9">
        <v>2164.7457100000001</v>
      </c>
      <c r="M13" s="9">
        <v>2173.9489979999998</v>
      </c>
      <c r="N13" s="9">
        <v>1993.771</v>
      </c>
      <c r="O13" s="9">
        <v>2059.123</v>
      </c>
      <c r="P13" s="9">
        <v>2269.4569999999999</v>
      </c>
      <c r="Q13" s="9">
        <v>1825.9169999999999</v>
      </c>
      <c r="R13" s="9">
        <v>1604.9739999999999</v>
      </c>
      <c r="S13" s="9">
        <v>1586.9690000000001</v>
      </c>
      <c r="T13" s="9">
        <v>1496.3420000000001</v>
      </c>
      <c r="U13" s="9">
        <v>939.05899999999997</v>
      </c>
      <c r="V13" s="9">
        <v>699.58</v>
      </c>
      <c r="W13" s="9">
        <v>701.50099999999998</v>
      </c>
      <c r="X13" s="9">
        <v>394.40199999999999</v>
      </c>
      <c r="Y13" s="9">
        <v>290.62099999999998</v>
      </c>
      <c r="Z13" s="9">
        <v>266.036</v>
      </c>
      <c r="AA13" s="9">
        <v>220.24100000000001</v>
      </c>
      <c r="AB13" s="9">
        <v>178.899</v>
      </c>
      <c r="AC13" s="9">
        <v>168.83099999999999</v>
      </c>
      <c r="AD13" s="9">
        <v>149.322</v>
      </c>
      <c r="AE13" s="9">
        <v>116.508</v>
      </c>
    </row>
    <row r="14" spans="1:31" ht="15" customHeight="1" outlineLevel="2" x14ac:dyDescent="0.25">
      <c r="A14" s="11" t="s">
        <v>38</v>
      </c>
      <c r="B14" s="7">
        <v>1235.4161200000001</v>
      </c>
      <c r="C14" s="7">
        <v>748.07862399999999</v>
      </c>
      <c r="D14" s="7">
        <v>663.99032399999999</v>
      </c>
      <c r="E14" s="7">
        <v>626.21852799999999</v>
      </c>
      <c r="F14" s="7">
        <v>524.92258400000003</v>
      </c>
      <c r="G14" s="7">
        <v>382.91784200000001</v>
      </c>
      <c r="H14" s="7">
        <v>370.21706399999999</v>
      </c>
      <c r="I14" s="7">
        <v>302.73706800000002</v>
      </c>
      <c r="J14" s="7">
        <v>217.67426699999999</v>
      </c>
      <c r="K14" s="7">
        <v>212.31293199999999</v>
      </c>
      <c r="L14" s="7">
        <v>196.50264999999999</v>
      </c>
      <c r="M14" s="7">
        <v>172.63570000000001</v>
      </c>
      <c r="N14" s="7">
        <v>166.09200000000001</v>
      </c>
      <c r="O14" s="7">
        <v>156.61500000000001</v>
      </c>
      <c r="P14" s="7">
        <v>165.733</v>
      </c>
      <c r="Q14" s="7">
        <v>141.79900000000001</v>
      </c>
      <c r="R14" s="7">
        <v>132.56899999999999</v>
      </c>
      <c r="S14" s="7">
        <v>116.06399999999999</v>
      </c>
      <c r="T14" s="7">
        <v>122.491</v>
      </c>
      <c r="U14" s="7">
        <v>130.96899999999999</v>
      </c>
      <c r="V14" s="7">
        <v>120.45699999999999</v>
      </c>
      <c r="W14" s="7">
        <v>113.136</v>
      </c>
      <c r="X14" s="7">
        <v>79.596999999999994</v>
      </c>
      <c r="Y14" s="7">
        <v>33.683999999999997</v>
      </c>
      <c r="Z14" s="7">
        <v>33.664000000000001</v>
      </c>
      <c r="AA14" s="7">
        <v>31.626000000000001</v>
      </c>
      <c r="AB14" s="7">
        <v>31.042000000000002</v>
      </c>
      <c r="AC14" s="7">
        <v>30.888999999999999</v>
      </c>
      <c r="AD14" s="7">
        <v>28.597000000000001</v>
      </c>
      <c r="AE14" s="7">
        <v>11.221</v>
      </c>
    </row>
    <row r="15" spans="1:31" ht="15" customHeight="1" outlineLevel="3" x14ac:dyDescent="0.25">
      <c r="A15" s="12" t="s">
        <v>39</v>
      </c>
      <c r="B15" s="9">
        <v>728.46437900000001</v>
      </c>
      <c r="C15" s="9">
        <v>614.59657600000003</v>
      </c>
      <c r="D15" s="9">
        <v>535.42849899999999</v>
      </c>
      <c r="E15" s="9">
        <v>518.06978300000003</v>
      </c>
      <c r="F15" s="9">
        <v>381.87628599999999</v>
      </c>
      <c r="G15" s="9">
        <v>308.32178099999999</v>
      </c>
      <c r="H15" s="9">
        <v>275.54121099999998</v>
      </c>
      <c r="I15" s="9">
        <v>252.441214</v>
      </c>
      <c r="J15" s="9">
        <v>187.53844699999999</v>
      </c>
      <c r="K15" s="9">
        <v>180.28625</v>
      </c>
      <c r="L15" s="9">
        <v>166.188997</v>
      </c>
      <c r="M15" s="9">
        <v>143.927741</v>
      </c>
      <c r="N15" s="9">
        <v>135.102</v>
      </c>
      <c r="O15" s="9">
        <v>125.727</v>
      </c>
      <c r="P15" s="9">
        <v>130.26300000000001</v>
      </c>
      <c r="Q15" s="9">
        <v>102.76600000000001</v>
      </c>
      <c r="R15" s="9">
        <v>98.947999999999993</v>
      </c>
      <c r="S15" s="9">
        <v>105.006</v>
      </c>
      <c r="T15" s="9">
        <v>116.68899999999999</v>
      </c>
      <c r="U15" s="9">
        <v>81.004000000000005</v>
      </c>
      <c r="V15" s="9">
        <v>66.501999999999995</v>
      </c>
      <c r="W15" s="9">
        <v>64.649000000000001</v>
      </c>
      <c r="X15" s="9">
        <v>50.095999999999997</v>
      </c>
      <c r="Y15" s="9">
        <v>33.683999999999997</v>
      </c>
      <c r="Z15" s="9">
        <v>32.872</v>
      </c>
      <c r="AA15" s="9">
        <v>31.626000000000001</v>
      </c>
      <c r="AB15" s="9">
        <v>30.062000000000001</v>
      </c>
      <c r="AC15" s="9">
        <v>29.38</v>
      </c>
      <c r="AD15" s="9">
        <v>26.933</v>
      </c>
      <c r="AE15" s="9">
        <v>10.313000000000001</v>
      </c>
    </row>
    <row r="16" spans="1:31" ht="15" customHeight="1" outlineLevel="3" x14ac:dyDescent="0.25">
      <c r="A16" s="13" t="s">
        <v>40</v>
      </c>
      <c r="B16" s="14">
        <v>506.95174100000003</v>
      </c>
      <c r="C16" s="14">
        <v>133.48204799999999</v>
      </c>
      <c r="D16" s="14">
        <v>128.561825</v>
      </c>
      <c r="E16" s="14">
        <v>108.14874500000001</v>
      </c>
      <c r="F16" s="14">
        <v>143.04629800000001</v>
      </c>
      <c r="G16" s="14">
        <v>74.596061000000006</v>
      </c>
      <c r="H16" s="14">
        <v>94.675854000000001</v>
      </c>
      <c r="I16" s="14">
        <v>50.295853999999999</v>
      </c>
      <c r="J16" s="14">
        <v>30.135819999999999</v>
      </c>
      <c r="K16" s="14">
        <v>32.026681000000004</v>
      </c>
      <c r="L16" s="14">
        <v>30.313652999999999</v>
      </c>
      <c r="M16" s="14">
        <v>28.707958999999999</v>
      </c>
      <c r="N16" s="14">
        <v>30.99</v>
      </c>
      <c r="O16" s="14">
        <v>30.888000000000002</v>
      </c>
      <c r="P16" s="14">
        <v>35.47</v>
      </c>
      <c r="Q16" s="14">
        <v>39.033000000000001</v>
      </c>
      <c r="R16" s="14">
        <v>33.621000000000002</v>
      </c>
      <c r="S16" s="14">
        <v>11.058</v>
      </c>
      <c r="T16" s="14">
        <v>5.8019999999999996</v>
      </c>
      <c r="U16" s="14">
        <v>48.991</v>
      </c>
      <c r="V16" s="14">
        <v>53.293999999999997</v>
      </c>
      <c r="W16" s="14">
        <v>48.487000000000002</v>
      </c>
      <c r="X16" s="14">
        <v>29.501000000000001</v>
      </c>
      <c r="Y16" s="14">
        <v>0</v>
      </c>
      <c r="Z16" s="14">
        <v>0.79200000000000004</v>
      </c>
      <c r="AA16" s="14">
        <v>0</v>
      </c>
      <c r="AB16" s="14">
        <v>0.98</v>
      </c>
      <c r="AC16" s="14">
        <v>1.5089999999999999</v>
      </c>
      <c r="AD16" s="14">
        <v>1.6639999999999999</v>
      </c>
      <c r="AE16" s="14">
        <v>0.90800000000000003</v>
      </c>
    </row>
    <row r="17" spans="1:31" ht="15" customHeight="1" outlineLevel="3" x14ac:dyDescent="0.25">
      <c r="A17" s="12" t="s">
        <v>41</v>
      </c>
      <c r="B17" s="9">
        <v>0</v>
      </c>
      <c r="C17" s="9">
        <v>0</v>
      </c>
      <c r="D17" s="15"/>
      <c r="E17" s="15"/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5"/>
      <c r="P17" s="15"/>
      <c r="Q17" s="15"/>
      <c r="R17" s="15"/>
      <c r="S17" s="15"/>
      <c r="T17" s="15"/>
      <c r="U17" s="9">
        <v>0.97399999999999998</v>
      </c>
      <c r="V17" s="9">
        <v>0.66100000000000003</v>
      </c>
      <c r="W17" s="15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</row>
    <row r="18" spans="1:31" ht="15" customHeight="1" x14ac:dyDescent="0.25">
      <c r="A18" s="16" t="s">
        <v>42</v>
      </c>
      <c r="B18" s="7">
        <v>9465.5769390000005</v>
      </c>
      <c r="C18" s="7">
        <v>7676.1829950000001</v>
      </c>
      <c r="D18" s="7">
        <v>7644.9376579999998</v>
      </c>
      <c r="E18" s="7">
        <v>7613.0749919999998</v>
      </c>
      <c r="F18" s="7">
        <v>6497.0705710000002</v>
      </c>
      <c r="G18" s="7">
        <v>5499.200957</v>
      </c>
      <c r="H18" s="7">
        <v>4657.2829339999998</v>
      </c>
      <c r="I18" s="7">
        <v>3900.1274290000001</v>
      </c>
      <c r="J18" s="7">
        <v>3394.9021379999999</v>
      </c>
      <c r="K18" s="7">
        <v>2942.7509169999998</v>
      </c>
      <c r="L18" s="7">
        <v>2463.9833760000001</v>
      </c>
      <c r="M18" s="7">
        <v>2130.6930870000001</v>
      </c>
      <c r="N18" s="7">
        <v>2027.691</v>
      </c>
      <c r="O18" s="7">
        <v>2240.0830000000001</v>
      </c>
      <c r="P18" s="7">
        <v>2187.1970000000001</v>
      </c>
      <c r="Q18" s="7">
        <v>1588.9459999999999</v>
      </c>
      <c r="R18" s="7">
        <v>1434.854</v>
      </c>
      <c r="S18" s="7">
        <v>1145.875</v>
      </c>
      <c r="T18" s="7">
        <v>990.13199999999995</v>
      </c>
      <c r="U18" s="7">
        <v>580.16800000000001</v>
      </c>
      <c r="V18" s="7">
        <v>480.30700000000002</v>
      </c>
      <c r="W18" s="7">
        <v>521.77499999999998</v>
      </c>
      <c r="X18" s="7">
        <v>369.30900000000003</v>
      </c>
      <c r="Y18" s="7">
        <v>126.29300000000001</v>
      </c>
      <c r="Z18" s="7">
        <v>113.771</v>
      </c>
      <c r="AA18" s="7">
        <v>101.624</v>
      </c>
      <c r="AB18" s="7">
        <v>95.061999999999998</v>
      </c>
      <c r="AC18" s="7">
        <v>81.382000000000005</v>
      </c>
      <c r="AD18" s="7">
        <v>72.510999999999996</v>
      </c>
      <c r="AE18" s="7">
        <v>65.266999999999996</v>
      </c>
    </row>
    <row r="19" spans="1:31" ht="15" customHeight="1" outlineLevel="1" x14ac:dyDescent="0.25">
      <c r="A19" s="5" t="s">
        <v>43</v>
      </c>
      <c r="B19" s="4">
        <v>5105.1972999999998</v>
      </c>
      <c r="C19" s="4">
        <v>3734.3257530000001</v>
      </c>
      <c r="D19" s="4">
        <v>3508.8396419999999</v>
      </c>
      <c r="E19" s="4">
        <v>3635.8862340000001</v>
      </c>
      <c r="F19" s="4">
        <v>3061.4424730000001</v>
      </c>
      <c r="G19" s="4">
        <v>2489.8048549999999</v>
      </c>
      <c r="H19" s="4">
        <v>2356.686205</v>
      </c>
      <c r="I19" s="4">
        <v>2207.5207719999999</v>
      </c>
      <c r="J19" s="4">
        <v>1468.8510659999999</v>
      </c>
      <c r="K19" s="4">
        <v>1274.0954589999999</v>
      </c>
      <c r="L19" s="4">
        <v>1167.12437</v>
      </c>
      <c r="M19" s="4">
        <v>1050.9440709999999</v>
      </c>
      <c r="N19" s="4">
        <v>949.10500000000002</v>
      </c>
      <c r="O19" s="4">
        <v>1013.5940000000001</v>
      </c>
      <c r="P19" s="4">
        <v>1021.616</v>
      </c>
      <c r="Q19" s="4">
        <v>827.91899999999998</v>
      </c>
      <c r="R19" s="4">
        <v>756.66099999999994</v>
      </c>
      <c r="S19" s="4">
        <v>990.59799999999996</v>
      </c>
      <c r="T19" s="4">
        <v>580.33399999999995</v>
      </c>
      <c r="U19" s="4">
        <v>378.65</v>
      </c>
      <c r="V19" s="4">
        <v>295.83199999999999</v>
      </c>
      <c r="W19" s="4">
        <v>291.75099999999998</v>
      </c>
      <c r="X19" s="4">
        <v>213.56</v>
      </c>
      <c r="Y19" s="3"/>
      <c r="Z19" s="3"/>
      <c r="AA19" s="3"/>
      <c r="AB19" s="3"/>
      <c r="AC19" s="3"/>
      <c r="AD19" s="3"/>
      <c r="AE19" s="3"/>
    </row>
    <row r="20" spans="1:31" ht="15" customHeight="1" outlineLevel="2" x14ac:dyDescent="0.25">
      <c r="A20" s="17" t="s">
        <v>44</v>
      </c>
      <c r="B20" s="14">
        <v>1836.0275670000001</v>
      </c>
      <c r="C20" s="14">
        <v>1594.338258</v>
      </c>
      <c r="D20" s="14">
        <v>1342.4589350000001</v>
      </c>
      <c r="E20" s="14">
        <v>1375.055359</v>
      </c>
      <c r="F20" s="14">
        <v>1163.107632</v>
      </c>
      <c r="G20" s="14">
        <v>906.50991599999998</v>
      </c>
      <c r="H20" s="14">
        <v>884.30429900000001</v>
      </c>
      <c r="I20" s="14">
        <v>843.48621100000003</v>
      </c>
      <c r="J20" s="14">
        <v>555.53162399999997</v>
      </c>
      <c r="K20" s="14">
        <v>508.06952999999999</v>
      </c>
      <c r="L20" s="14">
        <v>416.00858599999998</v>
      </c>
      <c r="M20" s="14">
        <v>358.55853000000002</v>
      </c>
      <c r="N20" s="14">
        <v>325.14600000000002</v>
      </c>
      <c r="O20" s="14">
        <v>316.72199999999998</v>
      </c>
      <c r="P20" s="14">
        <v>311.61500000000001</v>
      </c>
      <c r="Q20" s="14">
        <v>225.12100000000001</v>
      </c>
      <c r="R20" s="14">
        <v>190.846</v>
      </c>
      <c r="S20" s="14">
        <v>161.023</v>
      </c>
      <c r="T20" s="14">
        <v>140.958</v>
      </c>
      <c r="U20" s="14">
        <v>101.188</v>
      </c>
      <c r="V20" s="14">
        <v>91.528999999999996</v>
      </c>
      <c r="W20" s="14">
        <v>93.277000000000001</v>
      </c>
      <c r="X20" s="14">
        <v>81.207999999999998</v>
      </c>
      <c r="Y20" s="2"/>
      <c r="Z20" s="2"/>
      <c r="AA20" s="2"/>
      <c r="AB20" s="2"/>
      <c r="AC20" s="2"/>
      <c r="AD20" s="2"/>
      <c r="AE20" s="2"/>
    </row>
    <row r="21" spans="1:31" ht="15" customHeight="1" outlineLevel="2" x14ac:dyDescent="0.25">
      <c r="A21" s="8" t="s">
        <v>45</v>
      </c>
      <c r="B21" s="9">
        <v>3269.1697330000002</v>
      </c>
      <c r="C21" s="9">
        <v>2139.9874949999999</v>
      </c>
      <c r="D21" s="9">
        <v>2166.3807069999998</v>
      </c>
      <c r="E21" s="9">
        <v>2260.830876</v>
      </c>
      <c r="F21" s="9">
        <v>1898.3348410000001</v>
      </c>
      <c r="G21" s="9">
        <v>1583.2949390000001</v>
      </c>
      <c r="H21" s="9">
        <v>1472.3819060000001</v>
      </c>
      <c r="I21" s="9">
        <v>1364.0345600000001</v>
      </c>
      <c r="J21" s="9">
        <v>913.31944299999998</v>
      </c>
      <c r="K21" s="9">
        <v>766.02592900000002</v>
      </c>
      <c r="L21" s="9">
        <v>751.11578399999996</v>
      </c>
      <c r="M21" s="9">
        <v>692.38554099999999</v>
      </c>
      <c r="N21" s="9">
        <v>623.95899999999995</v>
      </c>
      <c r="O21" s="9">
        <v>696.87199999999996</v>
      </c>
      <c r="P21" s="9">
        <v>710.00099999999998</v>
      </c>
      <c r="Q21" s="9">
        <v>602.798</v>
      </c>
      <c r="R21" s="9">
        <v>565.81500000000005</v>
      </c>
      <c r="S21" s="9">
        <v>829.57500000000005</v>
      </c>
      <c r="T21" s="9">
        <v>439.37599999999998</v>
      </c>
      <c r="U21" s="9">
        <v>277.46199999999999</v>
      </c>
      <c r="V21" s="9">
        <v>204.303</v>
      </c>
      <c r="W21" s="9">
        <v>198.47399999999999</v>
      </c>
      <c r="X21" s="9">
        <v>132.352</v>
      </c>
      <c r="Y21" s="15"/>
      <c r="Z21" s="15"/>
      <c r="AA21" s="15"/>
      <c r="AB21" s="15"/>
      <c r="AC21" s="15"/>
      <c r="AD21" s="15"/>
      <c r="AE21" s="15"/>
    </row>
    <row r="22" spans="1:31" ht="15" customHeight="1" outlineLevel="1" x14ac:dyDescent="0.25">
      <c r="A22" s="19" t="s">
        <v>46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46.384</v>
      </c>
      <c r="V22" s="14">
        <v>53.256</v>
      </c>
      <c r="W22" s="14">
        <v>48.377000000000002</v>
      </c>
      <c r="X22" s="14">
        <v>32.036999999999999</v>
      </c>
      <c r="Y22" s="14">
        <v>60.277000000000001</v>
      </c>
      <c r="Z22" s="14">
        <v>54.432000000000002</v>
      </c>
      <c r="AA22" s="14">
        <v>53.716999999999999</v>
      </c>
      <c r="AB22" s="14">
        <v>55.71</v>
      </c>
      <c r="AC22" s="14">
        <v>45.843000000000004</v>
      </c>
      <c r="AD22" s="14">
        <v>42.936999999999998</v>
      </c>
      <c r="AE22" s="14">
        <v>38.079000000000001</v>
      </c>
    </row>
    <row r="23" spans="1:31" ht="15" customHeight="1" x14ac:dyDescent="0.25">
      <c r="A23" s="3" t="s">
        <v>47</v>
      </c>
      <c r="B23" s="4">
        <v>4360.3796400000001</v>
      </c>
      <c r="C23" s="4">
        <v>3941.8572399999998</v>
      </c>
      <c r="D23" s="4">
        <v>4136.0980200000004</v>
      </c>
      <c r="E23" s="4">
        <v>3977.18876</v>
      </c>
      <c r="F23" s="4">
        <v>3435.6280999999999</v>
      </c>
      <c r="G23" s="4">
        <v>3009.3960999999999</v>
      </c>
      <c r="H23" s="4">
        <v>2300.5967300000002</v>
      </c>
      <c r="I23" s="4">
        <v>1692.6066599999999</v>
      </c>
      <c r="J23" s="4">
        <v>1926.05107</v>
      </c>
      <c r="K23" s="4">
        <v>1668.6554599999999</v>
      </c>
      <c r="L23" s="4">
        <v>1296.8590099999999</v>
      </c>
      <c r="M23" s="4">
        <v>1079.74902</v>
      </c>
      <c r="N23" s="4">
        <v>1078.586</v>
      </c>
      <c r="O23" s="4">
        <v>1226.489</v>
      </c>
      <c r="P23" s="4">
        <v>1165.5809999999999</v>
      </c>
      <c r="Q23" s="4">
        <v>761.02700000000004</v>
      </c>
      <c r="R23" s="4">
        <v>678.19299999999998</v>
      </c>
      <c r="S23" s="4">
        <v>155.27699999999999</v>
      </c>
      <c r="T23" s="4">
        <v>409.798</v>
      </c>
      <c r="U23" s="4">
        <v>155.13399999999999</v>
      </c>
      <c r="V23" s="4">
        <v>131.21899999999999</v>
      </c>
      <c r="W23" s="4">
        <v>181.64699999999999</v>
      </c>
      <c r="X23" s="4">
        <v>123.712</v>
      </c>
      <c r="Y23" s="4">
        <v>66.016000000000005</v>
      </c>
      <c r="Z23" s="4">
        <v>66.921999999999997</v>
      </c>
      <c r="AA23" s="4">
        <v>47.906999999999996</v>
      </c>
      <c r="AB23" s="4">
        <v>39.351999999999997</v>
      </c>
      <c r="AC23" s="4">
        <v>35.539000000000001</v>
      </c>
      <c r="AD23" s="4">
        <v>29.574000000000002</v>
      </c>
      <c r="AE23" s="4">
        <v>27.187999999999999</v>
      </c>
    </row>
    <row r="24" spans="1:31" ht="15" customHeight="1" outlineLevel="1" x14ac:dyDescent="0.25">
      <c r="A24" s="6" t="s">
        <v>48</v>
      </c>
      <c r="B24" s="7">
        <v>258.67918600000002</v>
      </c>
      <c r="C24" s="7">
        <v>118.86521399999999</v>
      </c>
      <c r="D24" s="7">
        <v>65.152289999999994</v>
      </c>
      <c r="E24" s="7">
        <v>85.474798000000007</v>
      </c>
      <c r="F24" s="7">
        <v>85.016767999999999</v>
      </c>
      <c r="G24" s="7">
        <v>74.596059999999994</v>
      </c>
      <c r="H24" s="7">
        <v>59.404457000000001</v>
      </c>
      <c r="I24" s="7">
        <v>543.90981099999999</v>
      </c>
      <c r="J24" s="7">
        <v>203.386762</v>
      </c>
      <c r="K24" s="7">
        <v>206.43048200000001</v>
      </c>
      <c r="L24" s="7">
        <v>173.986716</v>
      </c>
      <c r="M24" s="7">
        <v>191.25707700000001</v>
      </c>
      <c r="N24" s="7">
        <v>140.56399999999999</v>
      </c>
      <c r="O24" s="7">
        <v>171.12299999999999</v>
      </c>
      <c r="P24" s="7">
        <v>225.74799999999999</v>
      </c>
      <c r="Q24" s="7">
        <v>245.79300000000001</v>
      </c>
      <c r="R24" s="7">
        <v>141.054</v>
      </c>
      <c r="S24" s="7">
        <v>56.704999999999998</v>
      </c>
      <c r="T24" s="7">
        <v>39.299999999999997</v>
      </c>
      <c r="U24" s="7">
        <v>123.23699999999999</v>
      </c>
      <c r="V24" s="7">
        <v>4.7409999999999997</v>
      </c>
      <c r="W24" s="7">
        <v>12.756</v>
      </c>
      <c r="X24" s="7">
        <v>11.516</v>
      </c>
      <c r="Y24" s="7">
        <v>14.885</v>
      </c>
      <c r="Z24" s="7">
        <v>4.0780000000000003</v>
      </c>
      <c r="AA24" s="7">
        <v>13.721</v>
      </c>
      <c r="AB24" s="7">
        <v>13.282</v>
      </c>
      <c r="AC24" s="7">
        <v>9.2170000000000005</v>
      </c>
      <c r="AD24" s="7">
        <v>6.3719999999999999</v>
      </c>
      <c r="AE24" s="7">
        <v>-1.246</v>
      </c>
    </row>
    <row r="25" spans="1:31" ht="15" customHeight="1" outlineLevel="2" x14ac:dyDescent="0.25">
      <c r="A25" s="8" t="s">
        <v>49</v>
      </c>
      <c r="B25" s="9">
        <v>56.493155999999999</v>
      </c>
      <c r="C25" s="9">
        <v>23.993673999999999</v>
      </c>
      <c r="D25" s="9">
        <v>5.2282700000000002</v>
      </c>
      <c r="E25" s="9">
        <v>10.441948</v>
      </c>
      <c r="F25" s="9">
        <v>19.296568000000001</v>
      </c>
      <c r="G25" s="9">
        <v>12.00248</v>
      </c>
      <c r="H25" s="9">
        <v>14.453317</v>
      </c>
      <c r="I25" s="9">
        <v>19.101431000000002</v>
      </c>
      <c r="J25" s="9">
        <v>18.729831999999998</v>
      </c>
      <c r="K25" s="9">
        <v>21.895792</v>
      </c>
      <c r="L25" s="9">
        <v>28.656635999999999</v>
      </c>
      <c r="M25" s="9">
        <v>41.510157</v>
      </c>
      <c r="N25" s="9">
        <v>28.353999999999999</v>
      </c>
      <c r="O25" s="9">
        <v>40.484999999999999</v>
      </c>
      <c r="P25" s="9">
        <v>30.643999999999998</v>
      </c>
      <c r="Q25" s="9">
        <v>35.174999999999997</v>
      </c>
      <c r="R25" s="9">
        <v>33.182000000000002</v>
      </c>
      <c r="S25" s="9">
        <v>25.466000000000001</v>
      </c>
      <c r="T25" s="9">
        <v>16.940000000000001</v>
      </c>
      <c r="U25" s="9">
        <v>9.5399999999999991</v>
      </c>
      <c r="V25" s="9">
        <v>0.69099999999999995</v>
      </c>
      <c r="W25" s="9">
        <v>3.8290000000000002</v>
      </c>
      <c r="X25" s="9">
        <v>6.5430000000000001</v>
      </c>
      <c r="Y25" s="9">
        <v>3.7450000000000001</v>
      </c>
      <c r="Z25" s="9">
        <v>2.2669999999999999</v>
      </c>
      <c r="AA25" s="9">
        <v>3.1760000000000002</v>
      </c>
      <c r="AB25" s="9">
        <v>4.556</v>
      </c>
      <c r="AC25" s="9">
        <v>3.1970000000000001</v>
      </c>
      <c r="AD25" s="9">
        <v>2.754</v>
      </c>
      <c r="AE25" s="9">
        <v>2</v>
      </c>
    </row>
    <row r="26" spans="1:31" ht="15" customHeight="1" outlineLevel="2" x14ac:dyDescent="0.25">
      <c r="A26" s="17" t="s">
        <v>50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4.5259999999999998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2"/>
      <c r="Z26" s="2"/>
      <c r="AA26" s="14">
        <v>0</v>
      </c>
      <c r="AB26" s="14">
        <v>0</v>
      </c>
      <c r="AC26" s="14">
        <v>0</v>
      </c>
      <c r="AD26" s="14">
        <v>0</v>
      </c>
      <c r="AE26" s="14">
        <v>3.1840000000000002</v>
      </c>
    </row>
    <row r="27" spans="1:31" ht="15" customHeight="1" outlineLevel="2" x14ac:dyDescent="0.25">
      <c r="A27" s="8" t="s">
        <v>51</v>
      </c>
      <c r="B27" s="9">
        <v>202.18602999999999</v>
      </c>
      <c r="C27" s="9">
        <v>94.871539999999996</v>
      </c>
      <c r="D27" s="9">
        <v>59.924019999999999</v>
      </c>
      <c r="E27" s="9">
        <v>75.032849999999996</v>
      </c>
      <c r="F27" s="9">
        <v>65.720200000000006</v>
      </c>
      <c r="G27" s="9">
        <v>62.593580000000003</v>
      </c>
      <c r="H27" s="9">
        <v>44.951140000000002</v>
      </c>
      <c r="I27" s="9">
        <v>524.80838000000006</v>
      </c>
      <c r="J27" s="9">
        <v>184.65692999999999</v>
      </c>
      <c r="K27" s="9">
        <v>184.53469000000001</v>
      </c>
      <c r="L27" s="9">
        <v>145.33008000000001</v>
      </c>
      <c r="M27" s="9">
        <v>149.74691999999999</v>
      </c>
      <c r="N27" s="9">
        <v>112.21</v>
      </c>
      <c r="O27" s="9">
        <v>130.63800000000001</v>
      </c>
      <c r="P27" s="9">
        <v>195.10400000000001</v>
      </c>
      <c r="Q27" s="9">
        <v>206.09200000000001</v>
      </c>
      <c r="R27" s="9">
        <v>107.872</v>
      </c>
      <c r="S27" s="9">
        <v>31.239000000000001</v>
      </c>
      <c r="T27" s="9">
        <v>22.36</v>
      </c>
      <c r="U27" s="9">
        <v>113.697</v>
      </c>
      <c r="V27" s="9">
        <v>4.05</v>
      </c>
      <c r="W27" s="9">
        <v>8.9269999999999996</v>
      </c>
      <c r="X27" s="9">
        <v>4.9729999999999999</v>
      </c>
      <c r="Y27" s="9">
        <v>11.14</v>
      </c>
      <c r="Z27" s="9">
        <v>1.8109999999999999</v>
      </c>
      <c r="AA27" s="9">
        <v>10.545</v>
      </c>
      <c r="AB27" s="9">
        <v>8.7260000000000009</v>
      </c>
      <c r="AC27" s="9">
        <v>6.02</v>
      </c>
      <c r="AD27" s="9">
        <v>3.6179999999999999</v>
      </c>
      <c r="AE27" s="20">
        <v>-6.43</v>
      </c>
    </row>
    <row r="28" spans="1:31" ht="15" customHeight="1" outlineLevel="1" x14ac:dyDescent="0.25">
      <c r="A28" s="6" t="s">
        <v>52</v>
      </c>
      <c r="B28" s="7">
        <v>660.07792700000005</v>
      </c>
      <c r="C28" s="7">
        <v>227.802007</v>
      </c>
      <c r="D28" s="7">
        <v>228.97142600000001</v>
      </c>
      <c r="E28" s="7">
        <v>224.94938999999999</v>
      </c>
      <c r="F28" s="7">
        <v>247.07996900000001</v>
      </c>
      <c r="G28" s="7">
        <v>139.899879</v>
      </c>
      <c r="H28" s="7">
        <v>119.33931200000001</v>
      </c>
      <c r="I28" s="7">
        <v>98.392983000000001</v>
      </c>
      <c r="J28" s="7">
        <v>71.557563999999999</v>
      </c>
      <c r="K28" s="7">
        <v>57.735174000000001</v>
      </c>
      <c r="L28" s="7">
        <v>46.493931000000003</v>
      </c>
      <c r="M28" s="7">
        <v>39.279471000000001</v>
      </c>
      <c r="N28" s="7">
        <v>14.481</v>
      </c>
      <c r="O28" s="7">
        <v>18.157</v>
      </c>
      <c r="P28" s="7">
        <v>35.808999999999997</v>
      </c>
      <c r="Q28" s="7">
        <v>49.795999999999999</v>
      </c>
      <c r="R28" s="7">
        <v>45.188000000000002</v>
      </c>
      <c r="S28" s="7">
        <v>41.517000000000003</v>
      </c>
      <c r="T28" s="7">
        <v>38.814999999999998</v>
      </c>
      <c r="U28" s="7">
        <v>23.742000000000001</v>
      </c>
      <c r="V28" s="7">
        <v>34.228000000000002</v>
      </c>
      <c r="W28" s="7">
        <v>33.457000000000001</v>
      </c>
      <c r="X28" s="7">
        <v>29.084</v>
      </c>
      <c r="Y28" s="7">
        <v>0.32600000000000001</v>
      </c>
      <c r="Z28" s="7">
        <v>0.70799999999999996</v>
      </c>
      <c r="AA28" s="7">
        <v>0.69899999999999995</v>
      </c>
      <c r="AB28" s="7">
        <v>2.63</v>
      </c>
      <c r="AC28" s="7">
        <v>3.7629999999999999</v>
      </c>
      <c r="AD28" s="7">
        <v>4.165</v>
      </c>
      <c r="AE28" s="7">
        <v>1.093</v>
      </c>
    </row>
    <row r="29" spans="1:31" ht="15" customHeight="1" outlineLevel="2" x14ac:dyDescent="0.25">
      <c r="A29" s="8" t="s">
        <v>53</v>
      </c>
      <c r="B29" s="9">
        <v>750.76430900000003</v>
      </c>
      <c r="C29" s="9">
        <v>264.61988600000001</v>
      </c>
      <c r="D29" s="9">
        <v>238.757676</v>
      </c>
      <c r="E29" s="9">
        <v>248.51835800000001</v>
      </c>
      <c r="F29" s="9">
        <v>270.01212299999997</v>
      </c>
      <c r="G29" s="9">
        <v>156.29036300000001</v>
      </c>
      <c r="H29" s="9">
        <v>119.33931200000001</v>
      </c>
      <c r="I29" s="9">
        <v>98.392983000000001</v>
      </c>
      <c r="J29" s="9">
        <v>71.557563999999999</v>
      </c>
      <c r="K29" s="9">
        <v>57.735174000000001</v>
      </c>
      <c r="L29" s="9">
        <v>46.493931000000003</v>
      </c>
      <c r="M29" s="9">
        <v>39.279471000000001</v>
      </c>
      <c r="N29" s="9">
        <v>14.481</v>
      </c>
      <c r="O29" s="9">
        <v>18.157</v>
      </c>
      <c r="P29" s="9">
        <v>35.808999999999997</v>
      </c>
      <c r="Q29" s="9">
        <v>49.795999999999999</v>
      </c>
      <c r="R29" s="9">
        <v>45.188000000000002</v>
      </c>
      <c r="S29" s="9">
        <v>41.517000000000003</v>
      </c>
      <c r="T29" s="9">
        <v>38.814999999999998</v>
      </c>
      <c r="U29" s="9">
        <v>23.742000000000001</v>
      </c>
      <c r="V29" s="9">
        <v>34.228000000000002</v>
      </c>
      <c r="W29" s="9">
        <v>33.457000000000001</v>
      </c>
      <c r="X29" s="9">
        <v>29.084</v>
      </c>
      <c r="Y29" s="9">
        <v>0.32600000000000001</v>
      </c>
      <c r="Z29" s="9">
        <v>0.70799999999999996</v>
      </c>
      <c r="AA29" s="9">
        <v>0.69899999999999995</v>
      </c>
      <c r="AB29" s="9">
        <v>2.63</v>
      </c>
      <c r="AC29" s="9">
        <v>3.7629999999999999</v>
      </c>
      <c r="AD29" s="9">
        <v>4.165</v>
      </c>
      <c r="AE29" s="9">
        <v>1.093</v>
      </c>
    </row>
    <row r="30" spans="1:31" ht="15" customHeight="1" outlineLevel="2" x14ac:dyDescent="0.25">
      <c r="A30" s="17" t="s">
        <v>54</v>
      </c>
      <c r="B30" s="14">
        <v>90.686381999999995</v>
      </c>
      <c r="C30" s="14">
        <v>36.817878999999998</v>
      </c>
      <c r="D30" s="14">
        <v>9.7862489999999998</v>
      </c>
      <c r="E30" s="14">
        <v>23.568968000000002</v>
      </c>
      <c r="F30" s="14">
        <v>22.932153</v>
      </c>
      <c r="G30" s="14">
        <v>16.390484000000001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2"/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</row>
    <row r="31" spans="1:31" ht="15" customHeight="1" outlineLevel="1" x14ac:dyDescent="0.25">
      <c r="A31" s="5" t="s">
        <v>55</v>
      </c>
      <c r="B31" s="4">
        <v>0</v>
      </c>
      <c r="C31" s="4">
        <v>0</v>
      </c>
      <c r="D31" s="4">
        <v>0</v>
      </c>
      <c r="E31" s="3"/>
      <c r="F31" s="3"/>
      <c r="G31" s="3"/>
      <c r="H31" s="3"/>
      <c r="I31" s="3"/>
      <c r="J31" s="3"/>
      <c r="K31" s="4">
        <v>69.717945999999998</v>
      </c>
      <c r="L31" s="3"/>
      <c r="M31" s="3"/>
      <c r="N31" s="4">
        <v>6.55</v>
      </c>
      <c r="O31" s="3"/>
      <c r="P31" s="4">
        <v>-14.227</v>
      </c>
      <c r="Q31" s="4">
        <v>5</v>
      </c>
      <c r="R31" s="3"/>
      <c r="S31" s="3"/>
      <c r="T31" s="3"/>
      <c r="U31" s="3"/>
      <c r="V31" s="3"/>
      <c r="W31" s="4">
        <v>4.4930000000000003</v>
      </c>
      <c r="X31" s="3"/>
      <c r="Y31" s="3"/>
      <c r="Z31" s="3"/>
      <c r="AA31" s="3"/>
      <c r="AB31" s="3"/>
      <c r="AC31" s="3"/>
      <c r="AD31" s="3"/>
      <c r="AE31" s="3"/>
    </row>
    <row r="32" spans="1:31" ht="15" customHeight="1" outlineLevel="2" x14ac:dyDescent="0.25">
      <c r="A32" s="11" t="s">
        <v>56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7">
        <v>6.55</v>
      </c>
      <c r="O32" s="16"/>
      <c r="P32" s="7">
        <v>15.872999999999999</v>
      </c>
      <c r="Q32" s="7">
        <v>5</v>
      </c>
      <c r="R32" s="16"/>
      <c r="S32" s="16"/>
      <c r="T32" s="16"/>
      <c r="U32" s="16"/>
      <c r="V32" s="16"/>
      <c r="W32" s="7">
        <v>4.4930000000000003</v>
      </c>
      <c r="X32" s="16"/>
      <c r="Y32" s="16"/>
      <c r="Z32" s="16"/>
      <c r="AA32" s="16"/>
      <c r="AB32" s="16"/>
      <c r="AC32" s="7">
        <v>1.3180000000000001</v>
      </c>
      <c r="AD32" s="7">
        <v>1.4730000000000001</v>
      </c>
      <c r="AE32" s="7">
        <v>0.90800000000000003</v>
      </c>
    </row>
    <row r="33" spans="1:31" ht="15" customHeight="1" outlineLevel="3" x14ac:dyDescent="0.25">
      <c r="A33" s="12" t="s">
        <v>57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9">
        <v>1.3180000000000001</v>
      </c>
      <c r="AD33" s="9">
        <v>1.4730000000000001</v>
      </c>
      <c r="AE33" s="9">
        <v>0.90800000000000003</v>
      </c>
    </row>
    <row r="34" spans="1:31" ht="15" customHeight="1" outlineLevel="3" x14ac:dyDescent="0.25">
      <c r="A34" s="13" t="s">
        <v>58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2"/>
      <c r="N34" s="14">
        <v>6.55</v>
      </c>
      <c r="O34" s="2"/>
      <c r="P34" s="14">
        <v>15.872999999999999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15" customHeight="1" outlineLevel="3" x14ac:dyDescent="0.25">
      <c r="A35" s="12" t="s">
        <v>59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9">
        <v>5</v>
      </c>
      <c r="R35" s="15"/>
      <c r="S35" s="15"/>
      <c r="T35" s="15"/>
      <c r="U35" s="15"/>
      <c r="V35" s="15"/>
      <c r="W35" s="9">
        <v>4.4930000000000003</v>
      </c>
      <c r="X35" s="15"/>
      <c r="Y35" s="15"/>
      <c r="Z35" s="15"/>
      <c r="AA35" s="15"/>
      <c r="AB35" s="15"/>
      <c r="AC35" s="15"/>
      <c r="AD35" s="15"/>
      <c r="AE35" s="15"/>
    </row>
    <row r="36" spans="1:31" ht="15" customHeight="1" outlineLevel="2" x14ac:dyDescent="0.25">
      <c r="A36" s="17" t="s">
        <v>60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4">
        <v>1.9630000000000001</v>
      </c>
    </row>
    <row r="37" spans="1:31" ht="15" customHeight="1" outlineLevel="2" x14ac:dyDescent="0.25">
      <c r="A37" s="8" t="s">
        <v>61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0.96</v>
      </c>
    </row>
    <row r="38" spans="1:31" ht="15" customHeight="1" outlineLevel="2" x14ac:dyDescent="0.25">
      <c r="A38" s="17" t="s">
        <v>62</v>
      </c>
      <c r="B38" s="2"/>
      <c r="C38" s="2"/>
      <c r="D38" s="2"/>
      <c r="E38" s="2"/>
      <c r="F38" s="2"/>
      <c r="G38" s="2"/>
      <c r="H38" s="2"/>
      <c r="I38" s="2"/>
      <c r="J38" s="2"/>
      <c r="K38" s="14">
        <v>69.717945999999998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5" customHeight="1" outlineLevel="2" x14ac:dyDescent="0.25">
      <c r="A39" s="8" t="s">
        <v>63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0">
        <v>-30.1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15" customHeight="1" x14ac:dyDescent="0.25">
      <c r="A40" s="16" t="s">
        <v>64</v>
      </c>
      <c r="B40" s="7">
        <v>3958.9809</v>
      </c>
      <c r="C40" s="7">
        <v>3832.920447</v>
      </c>
      <c r="D40" s="7">
        <v>3972.2788810000002</v>
      </c>
      <c r="E40" s="7">
        <v>3837.7141689999999</v>
      </c>
      <c r="F40" s="7">
        <v>3273.5648919999999</v>
      </c>
      <c r="G40" s="7">
        <v>2944.0922839999998</v>
      </c>
      <c r="H40" s="7">
        <v>2240.6618749999998</v>
      </c>
      <c r="I40" s="7">
        <v>2138.123486</v>
      </c>
      <c r="J40" s="7">
        <v>2057.8802740000001</v>
      </c>
      <c r="K40" s="7">
        <v>1747.6328189999999</v>
      </c>
      <c r="L40" s="7">
        <v>1424.351797</v>
      </c>
      <c r="M40" s="7">
        <v>1231.7266239999999</v>
      </c>
      <c r="N40" s="7">
        <v>1198.1189999999999</v>
      </c>
      <c r="O40" s="7">
        <v>1379.4549999999999</v>
      </c>
      <c r="P40" s="7">
        <v>1369.7470000000001</v>
      </c>
      <c r="Q40" s="7">
        <v>952.024</v>
      </c>
      <c r="R40" s="7">
        <v>774.05899999999997</v>
      </c>
      <c r="S40" s="7">
        <v>170.465</v>
      </c>
      <c r="T40" s="7">
        <v>410.28300000000002</v>
      </c>
      <c r="U40" s="7">
        <v>254.62899999999999</v>
      </c>
      <c r="V40" s="7">
        <v>101.732</v>
      </c>
      <c r="W40" s="7">
        <v>156.453</v>
      </c>
      <c r="X40" s="7">
        <v>106.14400000000001</v>
      </c>
      <c r="Y40" s="7">
        <v>80.575000000000003</v>
      </c>
      <c r="Z40" s="7">
        <v>70.292000000000002</v>
      </c>
      <c r="AA40" s="7">
        <v>60.929000000000002</v>
      </c>
      <c r="AB40" s="7">
        <v>50.003999999999998</v>
      </c>
      <c r="AC40" s="7">
        <v>40.993000000000002</v>
      </c>
      <c r="AD40" s="7">
        <v>31.780999999999999</v>
      </c>
      <c r="AE40" s="7">
        <v>21.925999999999998</v>
      </c>
    </row>
    <row r="41" spans="1:31" ht="15" customHeight="1" outlineLevel="1" x14ac:dyDescent="0.25">
      <c r="A41" s="5" t="s">
        <v>65</v>
      </c>
      <c r="B41" s="4">
        <v>622.91137700000002</v>
      </c>
      <c r="C41" s="4">
        <v>723.80916100000002</v>
      </c>
      <c r="D41" s="4">
        <v>788.396345</v>
      </c>
      <c r="E41" s="4">
        <v>701.40055299999995</v>
      </c>
      <c r="F41" s="4">
        <v>590.64277900000002</v>
      </c>
      <c r="G41" s="4">
        <v>712.792464</v>
      </c>
      <c r="H41" s="4">
        <v>467.27970399999998</v>
      </c>
      <c r="I41" s="4">
        <v>430.81285000000003</v>
      </c>
      <c r="J41" s="4">
        <v>402.211139</v>
      </c>
      <c r="K41" s="4">
        <v>323.86164500000001</v>
      </c>
      <c r="L41" s="4">
        <v>243.58141000000001</v>
      </c>
      <c r="M41" s="4">
        <v>238.683403</v>
      </c>
      <c r="N41" s="4">
        <v>257.51799999999997</v>
      </c>
      <c r="O41" s="4">
        <v>326.55399999999997</v>
      </c>
      <c r="P41" s="4">
        <v>223.815</v>
      </c>
      <c r="Q41" s="4">
        <v>250.22200000000001</v>
      </c>
      <c r="R41" s="4">
        <v>234.76</v>
      </c>
      <c r="S41" s="4">
        <v>53.107999999999997</v>
      </c>
      <c r="T41" s="4">
        <v>175.554</v>
      </c>
      <c r="U41" s="4">
        <v>35.003999999999998</v>
      </c>
      <c r="V41" s="4">
        <v>31.309000000000001</v>
      </c>
      <c r="W41" s="4">
        <v>32.645000000000003</v>
      </c>
      <c r="X41" s="4">
        <v>27.902999999999999</v>
      </c>
      <c r="Y41" s="4">
        <v>26.172999999999998</v>
      </c>
      <c r="Z41" s="4">
        <v>22.91</v>
      </c>
      <c r="AA41" s="4">
        <v>20.024999999999999</v>
      </c>
      <c r="AB41" s="4">
        <v>14.852</v>
      </c>
      <c r="AC41" s="4">
        <v>11.997999999999999</v>
      </c>
      <c r="AD41" s="4">
        <v>7.2389999999999999</v>
      </c>
      <c r="AE41" s="4">
        <v>3.88</v>
      </c>
    </row>
    <row r="42" spans="1:31" ht="15" customHeight="1" outlineLevel="2" x14ac:dyDescent="0.25">
      <c r="A42" s="17" t="s">
        <v>66</v>
      </c>
      <c r="B42" s="14">
        <v>933.62373500000001</v>
      </c>
      <c r="C42" s="14">
        <v>416.57981999999998</v>
      </c>
      <c r="D42" s="14">
        <v>617.47212500000001</v>
      </c>
      <c r="E42" s="14">
        <v>658.73773700000004</v>
      </c>
      <c r="F42" s="14">
        <v>580.57500500000003</v>
      </c>
      <c r="G42" s="14">
        <v>622.32215499999995</v>
      </c>
      <c r="H42" s="14">
        <v>614.06705799999997</v>
      </c>
      <c r="I42" s="14">
        <v>566.17191100000002</v>
      </c>
      <c r="J42" s="14">
        <v>382.64086500000002</v>
      </c>
      <c r="K42" s="14">
        <v>347.60932000000003</v>
      </c>
      <c r="L42" s="14">
        <v>289.58798300000001</v>
      </c>
      <c r="M42" s="14">
        <v>257.49875500000002</v>
      </c>
      <c r="N42" s="14">
        <v>253.01900000000001</v>
      </c>
      <c r="O42" s="14">
        <v>292.30099999999999</v>
      </c>
      <c r="P42" s="14">
        <v>220.94300000000001</v>
      </c>
      <c r="Q42" s="14">
        <v>300.58999999999997</v>
      </c>
      <c r="R42" s="14">
        <v>173.75700000000001</v>
      </c>
      <c r="S42" s="14">
        <v>162.93</v>
      </c>
      <c r="T42" s="2"/>
      <c r="U42" s="2"/>
      <c r="V42" s="2"/>
      <c r="W42" s="2"/>
      <c r="X42" s="14">
        <v>27.902999999999999</v>
      </c>
      <c r="Y42" s="14">
        <v>26.172999999999998</v>
      </c>
      <c r="Z42" s="14">
        <v>22.91</v>
      </c>
      <c r="AA42" s="14">
        <v>20.024999999999999</v>
      </c>
      <c r="AB42" s="14">
        <v>14.852</v>
      </c>
      <c r="AC42" s="14">
        <v>11.997999999999999</v>
      </c>
      <c r="AD42" s="14">
        <v>7.2389999999999999</v>
      </c>
      <c r="AE42" s="14">
        <v>3.88</v>
      </c>
    </row>
    <row r="43" spans="1:31" ht="15" customHeight="1" outlineLevel="2" x14ac:dyDescent="0.25">
      <c r="A43" s="8" t="s">
        <v>67</v>
      </c>
      <c r="B43" s="20">
        <v>-310.71235799999999</v>
      </c>
      <c r="C43" s="9">
        <v>307.22934099999998</v>
      </c>
      <c r="D43" s="9">
        <v>170.92421999999999</v>
      </c>
      <c r="E43" s="9">
        <v>42.662815000000002</v>
      </c>
      <c r="F43" s="9">
        <v>10.067774999999999</v>
      </c>
      <c r="G43" s="9">
        <v>90.470309</v>
      </c>
      <c r="H43" s="20">
        <v>-146.787353</v>
      </c>
      <c r="I43" s="20">
        <v>-135.359061</v>
      </c>
      <c r="J43" s="9">
        <v>19.570273</v>
      </c>
      <c r="K43" s="20">
        <v>-23.747675000000001</v>
      </c>
      <c r="L43" s="20">
        <v>-46.006573000000003</v>
      </c>
      <c r="M43" s="20">
        <v>-18.815352000000001</v>
      </c>
      <c r="N43" s="9">
        <v>4.4989999999999997</v>
      </c>
      <c r="O43" s="9">
        <v>34.253</v>
      </c>
      <c r="P43" s="9">
        <v>2.8719999999999999</v>
      </c>
      <c r="Q43" s="20">
        <v>-50.368000000000002</v>
      </c>
      <c r="R43" s="9">
        <v>61.003</v>
      </c>
      <c r="S43" s="20">
        <v>-109.822</v>
      </c>
      <c r="T43" s="15"/>
      <c r="U43" s="15"/>
      <c r="V43" s="15"/>
      <c r="W43" s="15"/>
      <c r="X43" s="15"/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</row>
    <row r="44" spans="1:31" ht="15" customHeight="1" x14ac:dyDescent="0.25">
      <c r="A44" s="16" t="s">
        <v>68</v>
      </c>
      <c r="B44" s="7">
        <v>3336.0695230000001</v>
      </c>
      <c r="C44" s="7">
        <v>3109.1112870000002</v>
      </c>
      <c r="D44" s="7">
        <v>3183.8825360000001</v>
      </c>
      <c r="E44" s="7">
        <v>3136.3136159999999</v>
      </c>
      <c r="F44" s="7">
        <v>2682.9221130000001</v>
      </c>
      <c r="G44" s="7">
        <v>2231.2998210000001</v>
      </c>
      <c r="H44" s="7">
        <v>1773.3821700000001</v>
      </c>
      <c r="I44" s="7">
        <v>1707.310637</v>
      </c>
      <c r="J44" s="7">
        <v>1655.669136</v>
      </c>
      <c r="K44" s="7">
        <v>1423.771174</v>
      </c>
      <c r="L44" s="7">
        <v>1180.770387</v>
      </c>
      <c r="M44" s="7">
        <v>993.04322100000002</v>
      </c>
      <c r="N44" s="7">
        <v>940.601</v>
      </c>
      <c r="O44" s="7">
        <v>1052.9010000000001</v>
      </c>
      <c r="P44" s="7">
        <v>1145.932</v>
      </c>
      <c r="Q44" s="7">
        <v>701.80200000000002</v>
      </c>
      <c r="R44" s="7">
        <v>539.29899999999998</v>
      </c>
      <c r="S44" s="7">
        <v>117.357</v>
      </c>
      <c r="T44" s="7">
        <v>234.72900000000001</v>
      </c>
      <c r="U44" s="7">
        <v>219.625</v>
      </c>
      <c r="V44" s="7">
        <v>70.423000000000002</v>
      </c>
      <c r="W44" s="7">
        <v>123.80800000000001</v>
      </c>
      <c r="X44" s="7">
        <v>78.241</v>
      </c>
      <c r="Y44" s="7">
        <v>54.402000000000001</v>
      </c>
      <c r="Z44" s="7">
        <v>47.381999999999998</v>
      </c>
      <c r="AA44" s="7">
        <v>40.904000000000003</v>
      </c>
      <c r="AB44" s="7">
        <v>35.152000000000001</v>
      </c>
      <c r="AC44" s="7">
        <v>28.995000000000001</v>
      </c>
      <c r="AD44" s="7">
        <v>24.542000000000002</v>
      </c>
      <c r="AE44" s="7">
        <v>18.045999999999999</v>
      </c>
    </row>
    <row r="45" spans="1:31" ht="15" customHeight="1" outlineLevel="1" x14ac:dyDescent="0.25">
      <c r="A45" s="18" t="s">
        <v>69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7.0000000000000001E-3</v>
      </c>
      <c r="AE45" s="20">
        <v>-1.0999999999999999E-2</v>
      </c>
    </row>
    <row r="46" spans="1:31" ht="15" customHeight="1" x14ac:dyDescent="0.25">
      <c r="A46" s="16" t="s">
        <v>70</v>
      </c>
      <c r="B46" s="7">
        <v>3336.0695230000001</v>
      </c>
      <c r="C46" s="7">
        <v>3109.1112870000002</v>
      </c>
      <c r="D46" s="7">
        <v>3183.8825360000001</v>
      </c>
      <c r="E46" s="7">
        <v>3136.3136159999999</v>
      </c>
      <c r="F46" s="7">
        <v>2682.9221130000001</v>
      </c>
      <c r="G46" s="7">
        <v>2231.2998210000001</v>
      </c>
      <c r="H46" s="7">
        <v>1773.3821700000001</v>
      </c>
      <c r="I46" s="7">
        <v>1707.310637</v>
      </c>
      <c r="J46" s="7">
        <v>1655.669136</v>
      </c>
      <c r="K46" s="7">
        <v>1423.771174</v>
      </c>
      <c r="L46" s="7">
        <v>1180.770387</v>
      </c>
      <c r="M46" s="7">
        <v>993.04322100000002</v>
      </c>
      <c r="N46" s="7">
        <v>940.601</v>
      </c>
      <c r="O46" s="7">
        <v>1052.9010000000001</v>
      </c>
      <c r="P46" s="7">
        <v>1145.932</v>
      </c>
      <c r="Q46" s="7">
        <v>701.80200000000002</v>
      </c>
      <c r="R46" s="7">
        <v>539.29899999999998</v>
      </c>
      <c r="S46" s="7">
        <v>117.357</v>
      </c>
      <c r="T46" s="7">
        <v>234.72900000000001</v>
      </c>
      <c r="U46" s="7">
        <v>219.625</v>
      </c>
      <c r="V46" s="7">
        <v>70.423000000000002</v>
      </c>
      <c r="W46" s="7">
        <v>123.80800000000001</v>
      </c>
      <c r="X46" s="7">
        <v>78.241</v>
      </c>
      <c r="Y46" s="7">
        <v>54.402000000000001</v>
      </c>
      <c r="Z46" s="7">
        <v>47.381999999999998</v>
      </c>
      <c r="AA46" s="7">
        <v>40.904000000000003</v>
      </c>
      <c r="AB46" s="7">
        <v>35.152000000000001</v>
      </c>
      <c r="AC46" s="7">
        <v>28.995000000000001</v>
      </c>
      <c r="AD46" s="7">
        <v>24.535</v>
      </c>
      <c r="AE46" s="7">
        <v>18.056999999999999</v>
      </c>
    </row>
    <row r="47" spans="1:31" ht="15" customHeight="1" outlineLevel="1" x14ac:dyDescent="0.25">
      <c r="A47" s="18" t="s">
        <v>71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15"/>
      <c r="T47" s="9">
        <v>253.04499999999999</v>
      </c>
      <c r="U47" s="15"/>
      <c r="V47" s="15"/>
      <c r="W47" s="15"/>
      <c r="X47" s="15"/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</row>
    <row r="48" spans="1:31" ht="15" customHeight="1" outlineLevel="1" x14ac:dyDescent="0.25">
      <c r="A48" s="19" t="s">
        <v>72</v>
      </c>
      <c r="B48" s="14">
        <v>3336.0695230000001</v>
      </c>
      <c r="C48" s="14">
        <v>3109.1112870000002</v>
      </c>
      <c r="D48" s="14">
        <v>3183.8825360000001</v>
      </c>
      <c r="E48" s="14">
        <v>3136.3136159999999</v>
      </c>
      <c r="F48" s="14">
        <v>2682.9221130000001</v>
      </c>
      <c r="G48" s="14">
        <v>2231.2998210000001</v>
      </c>
      <c r="H48" s="14">
        <v>1773.3821700000001</v>
      </c>
      <c r="I48" s="14">
        <v>1707.310637</v>
      </c>
      <c r="J48" s="14">
        <v>1655.669136</v>
      </c>
      <c r="K48" s="14">
        <v>1423.771174</v>
      </c>
      <c r="L48" s="14">
        <v>1180.770387</v>
      </c>
      <c r="M48" s="14">
        <v>993.04322100000002</v>
      </c>
      <c r="N48" s="14">
        <v>940.601</v>
      </c>
      <c r="O48" s="14">
        <v>1052.9010000000001</v>
      </c>
      <c r="P48" s="14">
        <v>1145.932</v>
      </c>
      <c r="Q48" s="14">
        <v>701.80200000000002</v>
      </c>
      <c r="R48" s="14">
        <v>539.29899999999998</v>
      </c>
      <c r="S48" s="14">
        <v>117.357</v>
      </c>
      <c r="T48" s="14">
        <v>487.774</v>
      </c>
      <c r="U48" s="14">
        <v>219.625</v>
      </c>
      <c r="V48" s="14">
        <v>70.423000000000002</v>
      </c>
      <c r="W48" s="14">
        <v>123.80800000000001</v>
      </c>
      <c r="X48" s="14">
        <v>78.241</v>
      </c>
      <c r="Y48" s="14">
        <v>54.402000000000001</v>
      </c>
      <c r="Z48" s="14">
        <v>47.381999999999998</v>
      </c>
      <c r="AA48" s="14">
        <v>40.904000000000003</v>
      </c>
      <c r="AB48" s="14">
        <v>35.152000000000001</v>
      </c>
      <c r="AC48" s="14">
        <v>28.995000000000001</v>
      </c>
      <c r="AD48" s="14">
        <v>24.535</v>
      </c>
      <c r="AE48" s="14">
        <v>18.056999999999999</v>
      </c>
    </row>
    <row r="49" spans="1:31" ht="15" customHeight="1" x14ac:dyDescent="0.25">
      <c r="A49" s="3" t="s">
        <v>73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5" customHeight="1" outlineLevel="1" x14ac:dyDescent="0.25">
      <c r="A50" s="6" t="s">
        <v>74</v>
      </c>
      <c r="B50" s="21">
        <v>6.894323</v>
      </c>
      <c r="C50" s="21">
        <v>6.6134810000000002</v>
      </c>
      <c r="D50" s="21">
        <v>6.9790789999999996</v>
      </c>
      <c r="E50" s="21">
        <v>6.8838439999999999</v>
      </c>
      <c r="F50" s="21">
        <v>5.9091579999999997</v>
      </c>
      <c r="G50" s="21">
        <v>4.916093</v>
      </c>
      <c r="H50" s="21">
        <v>3.8858030000000001</v>
      </c>
      <c r="I50" s="21">
        <v>3.6865640000000002</v>
      </c>
      <c r="J50" s="21">
        <v>3.4991349999999999</v>
      </c>
      <c r="K50" s="21">
        <v>3.0323310000000001</v>
      </c>
      <c r="L50" s="21">
        <v>2.3600509999999999</v>
      </c>
      <c r="M50" s="21">
        <v>1.9085810000000001</v>
      </c>
      <c r="N50" s="21">
        <v>1.744494</v>
      </c>
      <c r="O50" s="21">
        <v>1.851864</v>
      </c>
      <c r="P50" s="21">
        <v>1.90072</v>
      </c>
      <c r="Q50" s="21">
        <v>1.2747980000000001</v>
      </c>
      <c r="R50" s="21">
        <v>0.97801300000000002</v>
      </c>
      <c r="S50" s="21">
        <v>0.20541499999999999</v>
      </c>
      <c r="T50" s="21">
        <v>0.80622400000000005</v>
      </c>
      <c r="U50" s="21">
        <v>0.40931600000000001</v>
      </c>
      <c r="V50" s="21">
        <v>0.14707100000000001</v>
      </c>
      <c r="W50" s="21">
        <v>0.26501200000000003</v>
      </c>
      <c r="X50" s="21">
        <v>0.172151</v>
      </c>
      <c r="Y50" s="21">
        <v>0.13596800000000001</v>
      </c>
      <c r="Z50" s="21">
        <v>0.120198</v>
      </c>
      <c r="AA50" s="21">
        <v>0.104028</v>
      </c>
      <c r="AB50" s="21">
        <v>8.8332999999999995E-2</v>
      </c>
      <c r="AC50" s="21">
        <v>7.3333999999999996E-2</v>
      </c>
      <c r="AD50" s="21">
        <v>6.2333E-2</v>
      </c>
      <c r="AE50" s="21">
        <v>5.6932000000000003E-2</v>
      </c>
    </row>
    <row r="51" spans="1:31" ht="15" customHeight="1" outlineLevel="2" x14ac:dyDescent="0.25">
      <c r="A51" s="8" t="s">
        <v>75</v>
      </c>
      <c r="B51" s="22">
        <v>482.17314800000003</v>
      </c>
      <c r="C51" s="22">
        <v>468.75485700000002</v>
      </c>
      <c r="D51" s="22">
        <v>454.86560400000002</v>
      </c>
      <c r="E51" s="22">
        <v>453.80809900000003</v>
      </c>
      <c r="F51" s="22">
        <v>452.91948600000001</v>
      </c>
      <c r="G51" s="22">
        <v>452.35322100000002</v>
      </c>
      <c r="H51" s="22">
        <v>455.33119599999998</v>
      </c>
      <c r="I51" s="22">
        <v>461.999573</v>
      </c>
      <c r="J51" s="22">
        <v>471.81723899999997</v>
      </c>
      <c r="K51" s="22">
        <v>483.82294000000002</v>
      </c>
      <c r="L51" s="22">
        <v>498.60657200000003</v>
      </c>
      <c r="M51" s="22">
        <v>519.23327400000005</v>
      </c>
      <c r="N51" s="22">
        <v>540.53018799999995</v>
      </c>
      <c r="O51" s="22">
        <v>566.781567</v>
      </c>
      <c r="P51" s="22">
        <v>595.24375099999997</v>
      </c>
      <c r="Q51" s="22">
        <v>550.10591399999998</v>
      </c>
      <c r="R51" s="22">
        <v>547.70848699999999</v>
      </c>
      <c r="S51" s="22">
        <v>546.07756800000004</v>
      </c>
      <c r="T51" s="22">
        <v>587.96516999999994</v>
      </c>
      <c r="U51" s="22">
        <v>534.52350100000001</v>
      </c>
      <c r="V51" s="22">
        <v>477.50653299999999</v>
      </c>
      <c r="W51" s="22">
        <v>474.99251800000002</v>
      </c>
      <c r="X51" s="22">
        <v>448.57139899999999</v>
      </c>
      <c r="Y51" s="22">
        <v>400.109059</v>
      </c>
      <c r="Z51" s="22">
        <v>394.20039400000002</v>
      </c>
      <c r="AA51" s="22">
        <v>393.201075</v>
      </c>
      <c r="AB51" s="22">
        <v>390.00038999999998</v>
      </c>
      <c r="AC51" s="22">
        <v>390.00038999999998</v>
      </c>
      <c r="AD51" s="22">
        <v>390.00038999999998</v>
      </c>
      <c r="AE51" s="22">
        <v>317.16523699999999</v>
      </c>
    </row>
    <row r="52" spans="1:31" ht="15" customHeight="1" outlineLevel="2" x14ac:dyDescent="0.25">
      <c r="A52" s="17" t="s">
        <v>76</v>
      </c>
      <c r="B52" s="23">
        <v>482.36926099999999</v>
      </c>
      <c r="C52" s="23">
        <v>481.70626600000003</v>
      </c>
      <c r="D52" s="23">
        <v>455.12599399999999</v>
      </c>
      <c r="E52" s="23">
        <v>454.04870699999998</v>
      </c>
      <c r="F52" s="23">
        <v>453.13863199999997</v>
      </c>
      <c r="G52" s="23">
        <v>452.40078399999999</v>
      </c>
      <c r="H52" s="23">
        <v>453.25176399999998</v>
      </c>
      <c r="I52" s="23">
        <v>456.60874699999999</v>
      </c>
      <c r="J52" s="23">
        <v>464.83282700000001</v>
      </c>
      <c r="K52" s="23">
        <v>474.78826900000001</v>
      </c>
      <c r="L52" s="23">
        <v>487.35218200000003</v>
      </c>
      <c r="M52" s="23">
        <v>506.929847</v>
      </c>
      <c r="N52" s="23">
        <v>524.84053200000005</v>
      </c>
      <c r="O52" s="23">
        <v>549.69288600000004</v>
      </c>
      <c r="P52" s="23">
        <v>599.23942799999998</v>
      </c>
      <c r="Q52" s="23">
        <v>550.40060600000004</v>
      </c>
      <c r="R52" s="23">
        <v>549.12661500000002</v>
      </c>
      <c r="S52" s="23">
        <v>545.66760299999999</v>
      </c>
      <c r="T52" s="23">
        <v>564.81767500000001</v>
      </c>
      <c r="U52" s="23">
        <v>589.34572000000003</v>
      </c>
      <c r="V52" s="23">
        <v>479.81646000000001</v>
      </c>
      <c r="W52" s="23">
        <v>475.411948</v>
      </c>
      <c r="X52" s="23">
        <v>449.00444900000002</v>
      </c>
      <c r="Y52" s="23">
        <v>447.22844700000002</v>
      </c>
      <c r="Z52" s="23">
        <v>394.95939499999997</v>
      </c>
      <c r="AA52" s="23">
        <v>393.78339399999999</v>
      </c>
      <c r="AB52" s="23">
        <v>390.00038999999998</v>
      </c>
      <c r="AC52" s="23">
        <v>390.00038999999998</v>
      </c>
      <c r="AD52" s="23">
        <v>390.00038999999998</v>
      </c>
      <c r="AE52" s="23">
        <v>390.00038999999998</v>
      </c>
    </row>
    <row r="53" spans="1:31" ht="15" customHeight="1" outlineLevel="1" x14ac:dyDescent="0.25">
      <c r="A53" s="5" t="s">
        <v>77</v>
      </c>
      <c r="B53" s="24">
        <v>6.8943000000000003</v>
      </c>
      <c r="C53" s="24">
        <v>6.6135000000000002</v>
      </c>
      <c r="D53" s="24">
        <v>6.9790999999999999</v>
      </c>
      <c r="E53" s="24">
        <v>6.8837999999999999</v>
      </c>
      <c r="F53" s="24">
        <v>5.9092000000000002</v>
      </c>
      <c r="G53" s="24">
        <v>4.9158999999999997</v>
      </c>
      <c r="H53" s="24">
        <v>3.8858000000000001</v>
      </c>
      <c r="I53" s="24">
        <v>3.6869999999999998</v>
      </c>
      <c r="J53" s="24">
        <v>3.4986000000000002</v>
      </c>
      <c r="K53" s="24">
        <v>2.9314</v>
      </c>
      <c r="L53" s="24">
        <v>2.3597999999999999</v>
      </c>
      <c r="M53" s="24">
        <v>1.9077</v>
      </c>
      <c r="N53" s="24">
        <v>1.736</v>
      </c>
      <c r="O53" s="24">
        <v>1.8519000000000001</v>
      </c>
      <c r="P53" s="24">
        <v>1.9174</v>
      </c>
      <c r="Q53" s="24">
        <v>1.2685</v>
      </c>
      <c r="R53" s="24">
        <v>0.97799999999999998</v>
      </c>
      <c r="S53" s="24">
        <v>0.2054</v>
      </c>
      <c r="T53" s="24">
        <v>0.80620000000000003</v>
      </c>
      <c r="U53" s="24">
        <v>0.4093</v>
      </c>
      <c r="V53" s="24">
        <v>0.14699999999999999</v>
      </c>
      <c r="W53" s="24">
        <v>0.25829999999999997</v>
      </c>
      <c r="X53" s="24">
        <v>0.17</v>
      </c>
      <c r="Y53" s="24">
        <v>0.1333</v>
      </c>
      <c r="Z53" s="24">
        <v>0.1203</v>
      </c>
      <c r="AA53" s="24">
        <v>0.1123</v>
      </c>
      <c r="AB53" s="24">
        <v>8.8300000000000003E-2</v>
      </c>
      <c r="AC53" s="24">
        <v>7.3300000000000004E-2</v>
      </c>
      <c r="AD53" s="24">
        <v>6.2300000000000001E-2</v>
      </c>
      <c r="AE53" s="24">
        <v>5.7000000000000002E-2</v>
      </c>
    </row>
    <row r="54" spans="1:31" ht="15" customHeight="1" outlineLevel="2" x14ac:dyDescent="0.25">
      <c r="A54" s="17" t="s">
        <v>78</v>
      </c>
      <c r="B54" s="23">
        <v>483.88645000000002</v>
      </c>
      <c r="C54" s="23">
        <v>470.117188</v>
      </c>
      <c r="D54" s="23">
        <v>456.20380299999999</v>
      </c>
      <c r="E54" s="23">
        <v>455.60500999999999</v>
      </c>
      <c r="F54" s="23">
        <v>454.02780799999999</v>
      </c>
      <c r="G54" s="23">
        <v>453.87661300000002</v>
      </c>
      <c r="H54" s="23">
        <v>456.37464799999998</v>
      </c>
      <c r="I54" s="23">
        <v>463.11706400000003</v>
      </c>
      <c r="J54" s="23">
        <v>473.16522500000002</v>
      </c>
      <c r="K54" s="23">
        <v>485.62427000000002</v>
      </c>
      <c r="L54" s="23">
        <v>500.31552399999998</v>
      </c>
      <c r="M54" s="23">
        <v>520.30450199999996</v>
      </c>
      <c r="N54" s="23">
        <v>541.81111599999997</v>
      </c>
      <c r="O54" s="23">
        <v>568.562904</v>
      </c>
      <c r="P54" s="23">
        <v>597.65413100000001</v>
      </c>
      <c r="Q54" s="23">
        <v>553.26556900000003</v>
      </c>
      <c r="R54" s="23">
        <v>551.42336899999998</v>
      </c>
      <c r="S54" s="23">
        <v>571.31763699999999</v>
      </c>
      <c r="T54" s="23">
        <v>605.01044000000002</v>
      </c>
      <c r="U54" s="23">
        <v>536.56610999999998</v>
      </c>
      <c r="V54" s="23">
        <v>478.83695299999999</v>
      </c>
      <c r="W54" s="23">
        <v>479.04701</v>
      </c>
      <c r="X54" s="23">
        <v>454.49106999999998</v>
      </c>
      <c r="Y54" s="23">
        <v>400.109059</v>
      </c>
      <c r="Z54" s="23">
        <v>394.20039400000002</v>
      </c>
      <c r="AA54" s="23">
        <v>393.201075</v>
      </c>
      <c r="AB54" s="23">
        <v>397.94739800000002</v>
      </c>
      <c r="AC54" s="23">
        <v>395.38539500000002</v>
      </c>
      <c r="AD54" s="23">
        <v>393.60939400000001</v>
      </c>
      <c r="AE54" s="23">
        <v>317.16523699999999</v>
      </c>
    </row>
    <row r="55" spans="1:31" ht="15" customHeight="1" outlineLevel="2" x14ac:dyDescent="0.25">
      <c r="A55" s="8" t="s">
        <v>76</v>
      </c>
      <c r="B55" s="22">
        <v>482.36926099999999</v>
      </c>
      <c r="C55" s="22">
        <v>481.70626600000003</v>
      </c>
      <c r="D55" s="22">
        <v>455.12599399999999</v>
      </c>
      <c r="E55" s="22">
        <v>454.04870699999998</v>
      </c>
      <c r="F55" s="22">
        <v>453.13863199999997</v>
      </c>
      <c r="G55" s="22">
        <v>452.40078399999999</v>
      </c>
      <c r="H55" s="22">
        <v>453.25176399999998</v>
      </c>
      <c r="I55" s="22">
        <v>456.60874699999999</v>
      </c>
      <c r="J55" s="22">
        <v>464.83282700000001</v>
      </c>
      <c r="K55" s="22">
        <v>474.78826900000001</v>
      </c>
      <c r="L55" s="22">
        <v>487.35218200000003</v>
      </c>
      <c r="M55" s="22">
        <v>506.929847</v>
      </c>
      <c r="N55" s="22">
        <v>524.84053200000005</v>
      </c>
      <c r="O55" s="22">
        <v>549.69288600000004</v>
      </c>
      <c r="P55" s="22">
        <v>599.23942799999998</v>
      </c>
      <c r="Q55" s="22">
        <v>550.40060600000004</v>
      </c>
      <c r="R55" s="22">
        <v>549.12661500000002</v>
      </c>
      <c r="S55" s="22">
        <v>545.66760299999999</v>
      </c>
      <c r="T55" s="22">
        <v>564.81767500000001</v>
      </c>
      <c r="U55" s="22">
        <v>589.34572000000003</v>
      </c>
      <c r="V55" s="22">
        <v>479.81646000000001</v>
      </c>
      <c r="W55" s="22">
        <v>475.411948</v>
      </c>
      <c r="X55" s="22">
        <v>449.00444900000002</v>
      </c>
      <c r="Y55" s="22">
        <v>447.22844700000002</v>
      </c>
      <c r="Z55" s="22">
        <v>394.95939499999997</v>
      </c>
      <c r="AA55" s="22">
        <v>393.78339399999999</v>
      </c>
      <c r="AB55" s="22">
        <v>390.00038999999998</v>
      </c>
      <c r="AC55" s="22">
        <v>390.00038999999998</v>
      </c>
      <c r="AD55" s="22">
        <v>390.00038999999998</v>
      </c>
      <c r="AE55" s="22">
        <v>390.00038999999998</v>
      </c>
    </row>
    <row r="56" spans="1:31" ht="15" customHeight="1" outlineLevel="1" x14ac:dyDescent="0.25">
      <c r="A56" s="19" t="s">
        <v>79</v>
      </c>
      <c r="B56" s="23">
        <v>60.296999999999997</v>
      </c>
      <c r="C56" s="23">
        <v>81.058999999999997</v>
      </c>
      <c r="D56" s="23">
        <v>93.254000000000005</v>
      </c>
      <c r="E56" s="23">
        <v>80.087999999999994</v>
      </c>
      <c r="F56" s="23">
        <v>77.009</v>
      </c>
      <c r="G56" s="23">
        <v>77.149000000000001</v>
      </c>
      <c r="H56" s="23">
        <v>79.566999999999993</v>
      </c>
      <c r="I56" s="23">
        <v>78.795000000000002</v>
      </c>
      <c r="J56" s="23">
        <v>80.494</v>
      </c>
      <c r="K56" s="23">
        <v>85.26</v>
      </c>
      <c r="L56" s="23">
        <v>80.691000000000003</v>
      </c>
      <c r="M56" s="23">
        <v>91.721000000000004</v>
      </c>
      <c r="N56" s="23">
        <v>90.811999999999998</v>
      </c>
      <c r="O56" s="23">
        <v>91.712999999999994</v>
      </c>
      <c r="P56" s="23">
        <v>79.185000000000002</v>
      </c>
      <c r="Q56" s="23">
        <v>85.606999999999999</v>
      </c>
      <c r="R56" s="23">
        <v>73.783000000000001</v>
      </c>
      <c r="S56" s="23">
        <v>86.233000000000004</v>
      </c>
      <c r="T56" s="2"/>
      <c r="U56" s="2"/>
      <c r="V56" s="2"/>
      <c r="W56" s="2"/>
      <c r="X56" s="23">
        <v>48.588999999999999</v>
      </c>
      <c r="Y56" s="23">
        <v>95.150999999999996</v>
      </c>
      <c r="Z56" s="23">
        <v>90.355000000000004</v>
      </c>
      <c r="AA56" s="23">
        <v>95.135999999999996</v>
      </c>
      <c r="AB56" s="23">
        <v>94.924999999999997</v>
      </c>
      <c r="AC56" s="23">
        <v>90.402000000000001</v>
      </c>
      <c r="AD56" s="23">
        <v>77.322000000000003</v>
      </c>
      <c r="AE56" s="2"/>
    </row>
    <row r="57" spans="1:31" ht="15" customHeight="1" outlineLevel="1" x14ac:dyDescent="0.25">
      <c r="A57" s="5" t="s">
        <v>80</v>
      </c>
      <c r="B57" s="24">
        <v>3.6292399999999998</v>
      </c>
      <c r="C57" s="24">
        <v>3.1812100000000001</v>
      </c>
      <c r="D57" s="24">
        <v>2.9387270000000001</v>
      </c>
      <c r="E57" s="24">
        <v>2.940849</v>
      </c>
      <c r="F57" s="24">
        <v>2.6577199999999999</v>
      </c>
      <c r="G57" s="24">
        <v>2.2831510000000002</v>
      </c>
      <c r="H57" s="24">
        <v>1.7530239999999999</v>
      </c>
      <c r="I57" s="24">
        <v>1.7013780000000001</v>
      </c>
      <c r="J57" s="24">
        <v>1.643759</v>
      </c>
      <c r="K57" s="24">
        <v>1.2373099999999999</v>
      </c>
      <c r="L57" s="24">
        <v>1.0564</v>
      </c>
      <c r="M57" s="24">
        <v>0.83</v>
      </c>
      <c r="N57" s="24">
        <v>0.8</v>
      </c>
      <c r="O57" s="24">
        <v>0.8</v>
      </c>
      <c r="P57" s="24">
        <v>0.7</v>
      </c>
      <c r="Q57" s="24">
        <v>0.46</v>
      </c>
      <c r="R57" s="24">
        <v>0.34666599999999997</v>
      </c>
      <c r="S57" s="24">
        <v>0.22666600000000001</v>
      </c>
      <c r="T57" s="24">
        <v>0.156667</v>
      </c>
      <c r="U57" s="24">
        <v>0.126667</v>
      </c>
      <c r="V57" s="24">
        <v>0.113333</v>
      </c>
      <c r="W57" s="24">
        <v>0.113333</v>
      </c>
      <c r="X57" s="24">
        <v>8.6666999999999994E-2</v>
      </c>
      <c r="Y57" s="24">
        <v>7.6666999999999999E-2</v>
      </c>
      <c r="Z57" s="24">
        <v>7.0000000000000007E-2</v>
      </c>
      <c r="AA57" s="24">
        <v>0.06</v>
      </c>
      <c r="AB57" s="24">
        <v>5.1666999999999998E-2</v>
      </c>
      <c r="AC57" s="24">
        <v>4.3333000000000003E-2</v>
      </c>
      <c r="AD57" s="24">
        <v>0.04</v>
      </c>
      <c r="AE57" s="24">
        <v>1.6667000000000001E-2</v>
      </c>
    </row>
    <row r="58" spans="1:31" ht="15" customHeight="1" outlineLevel="2" x14ac:dyDescent="0.25">
      <c r="A58" s="17" t="s">
        <v>81</v>
      </c>
      <c r="B58" s="23">
        <v>52.454760999999998</v>
      </c>
      <c r="C58" s="23">
        <v>47.962519</v>
      </c>
      <c r="D58" s="23">
        <v>41.984212999999997</v>
      </c>
      <c r="E58" s="23">
        <v>42.552546</v>
      </c>
      <c r="F58" s="23">
        <v>44.866635000000002</v>
      </c>
      <c r="G58" s="23">
        <v>46.286968000000002</v>
      </c>
      <c r="H58" s="23">
        <v>45.013969000000003</v>
      </c>
      <c r="I58" s="23">
        <v>46.042921</v>
      </c>
      <c r="J58" s="23">
        <v>46.838746999999998</v>
      </c>
      <c r="K58" s="23">
        <v>42.052475999999999</v>
      </c>
      <c r="L58" s="23">
        <v>44.619022999999999</v>
      </c>
      <c r="M58" s="23">
        <v>43.396424000000003</v>
      </c>
      <c r="N58" s="23">
        <v>45.974369000000003</v>
      </c>
      <c r="O58" s="23">
        <v>43.064003999999997</v>
      </c>
      <c r="P58" s="23">
        <v>36.361747000000001</v>
      </c>
      <c r="Q58" s="23">
        <v>36.055807999999999</v>
      </c>
      <c r="R58" s="23">
        <v>35.208848000000003</v>
      </c>
      <c r="S58" s="23">
        <v>105.475309</v>
      </c>
      <c r="T58" s="23">
        <v>18.884584</v>
      </c>
      <c r="U58" s="23">
        <v>30.819109000000001</v>
      </c>
      <c r="V58" s="23">
        <v>76.940406999999993</v>
      </c>
      <c r="W58" s="23">
        <v>43.472658000000003</v>
      </c>
      <c r="X58" s="23">
        <v>49.722650999999999</v>
      </c>
      <c r="Y58" s="23">
        <v>56.372492999999999</v>
      </c>
      <c r="Z58" s="23">
        <v>58.187804999999997</v>
      </c>
      <c r="AA58" s="23">
        <v>52.631526000000001</v>
      </c>
      <c r="AB58" s="23">
        <v>57.407350000000001</v>
      </c>
      <c r="AC58" s="23">
        <v>58.322059000000003</v>
      </c>
      <c r="AD58" s="23">
        <v>63.491999999999997</v>
      </c>
      <c r="AE58" s="23">
        <v>29.239737000000002</v>
      </c>
    </row>
    <row r="59" spans="1:31" ht="15" customHeight="1" x14ac:dyDescent="0.25">
      <c r="A59" s="3" t="s">
        <v>82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5" customHeight="1" outlineLevel="1" x14ac:dyDescent="0.25">
      <c r="A60" s="6" t="s">
        <v>82</v>
      </c>
      <c r="B60" s="25">
        <v>5595.79576</v>
      </c>
      <c r="C60" s="25">
        <v>4689.9358599999996</v>
      </c>
      <c r="D60" s="25">
        <v>4800.0883400000002</v>
      </c>
      <c r="E60" s="25">
        <v>4603.4072900000001</v>
      </c>
      <c r="F60" s="25">
        <v>3960.5506799999998</v>
      </c>
      <c r="G60" s="25">
        <v>3392.31394</v>
      </c>
      <c r="H60" s="25">
        <v>2670.8137900000002</v>
      </c>
      <c r="I60" s="25">
        <v>1995.3437300000001</v>
      </c>
      <c r="J60" s="25">
        <v>2143.72534</v>
      </c>
      <c r="K60" s="25">
        <v>1880.96839</v>
      </c>
      <c r="L60" s="25">
        <v>1493.36166</v>
      </c>
      <c r="M60" s="25">
        <v>1252.38472</v>
      </c>
      <c r="N60" s="25">
        <v>1244.6780000000001</v>
      </c>
      <c r="O60" s="25">
        <v>1383.104</v>
      </c>
      <c r="P60" s="25">
        <v>1331.3140000000001</v>
      </c>
      <c r="Q60" s="25">
        <v>902.82600000000002</v>
      </c>
      <c r="R60" s="25">
        <v>810.76199999999994</v>
      </c>
      <c r="S60" s="25">
        <v>271.34100000000001</v>
      </c>
      <c r="T60" s="25">
        <v>532.28899999999999</v>
      </c>
      <c r="U60" s="25">
        <v>286.10300000000001</v>
      </c>
      <c r="V60" s="25">
        <v>251.67599999999999</v>
      </c>
      <c r="W60" s="25">
        <v>294.78300000000002</v>
      </c>
      <c r="X60" s="25">
        <v>203.309</v>
      </c>
      <c r="Y60" s="25">
        <v>99.7</v>
      </c>
      <c r="Z60" s="25">
        <v>100.586</v>
      </c>
      <c r="AA60" s="25">
        <v>79.533000000000001</v>
      </c>
      <c r="AB60" s="25">
        <v>70.394000000000005</v>
      </c>
      <c r="AC60" s="25">
        <v>66.427999999999997</v>
      </c>
      <c r="AD60" s="25">
        <v>58.170999999999999</v>
      </c>
      <c r="AE60" s="25">
        <v>38.408999999999999</v>
      </c>
    </row>
    <row r="61" spans="1:31" ht="15" customHeight="1" outlineLevel="2" x14ac:dyDescent="0.25">
      <c r="A61" s="8" t="s">
        <v>83</v>
      </c>
      <c r="B61" s="26">
        <v>4360.3796400000001</v>
      </c>
      <c r="C61" s="26">
        <v>3941.8572399999998</v>
      </c>
      <c r="D61" s="26">
        <v>4136.0980200000004</v>
      </c>
      <c r="E61" s="26">
        <v>3977.18876</v>
      </c>
      <c r="F61" s="26">
        <v>3435.6280999999999</v>
      </c>
      <c r="G61" s="26">
        <v>3009.3960999999999</v>
      </c>
      <c r="H61" s="26">
        <v>2300.5967300000002</v>
      </c>
      <c r="I61" s="26">
        <v>1692.6066599999999</v>
      </c>
      <c r="J61" s="26">
        <v>1926.05107</v>
      </c>
      <c r="K61" s="26">
        <v>1668.6554599999999</v>
      </c>
      <c r="L61" s="26">
        <v>1296.8590099999999</v>
      </c>
      <c r="M61" s="26">
        <v>1079.74902</v>
      </c>
      <c r="N61" s="26">
        <v>1078.586</v>
      </c>
      <c r="O61" s="26">
        <v>1226.489</v>
      </c>
      <c r="P61" s="26">
        <v>1165.5809999999999</v>
      </c>
      <c r="Q61" s="26">
        <v>761.02700000000004</v>
      </c>
      <c r="R61" s="26">
        <v>678.19299999999998</v>
      </c>
      <c r="S61" s="26">
        <v>155.27699999999999</v>
      </c>
      <c r="T61" s="26">
        <v>409.798</v>
      </c>
      <c r="U61" s="26">
        <v>155.13399999999999</v>
      </c>
      <c r="V61" s="26">
        <v>131.21899999999999</v>
      </c>
      <c r="W61" s="26">
        <v>181.64699999999999</v>
      </c>
      <c r="X61" s="26">
        <v>123.712</v>
      </c>
      <c r="Y61" s="26">
        <v>66.016000000000005</v>
      </c>
      <c r="Z61" s="26">
        <v>66.921999999999997</v>
      </c>
      <c r="AA61" s="26">
        <v>47.906999999999996</v>
      </c>
      <c r="AB61" s="26">
        <v>39.351999999999997</v>
      </c>
      <c r="AC61" s="26">
        <v>35.539000000000001</v>
      </c>
      <c r="AD61" s="26">
        <v>29.574000000000002</v>
      </c>
      <c r="AE61" s="26">
        <v>27.187999999999999</v>
      </c>
    </row>
    <row r="62" spans="1:31" ht="15" customHeight="1" outlineLevel="2" x14ac:dyDescent="0.25">
      <c r="A62" s="17" t="s">
        <v>38</v>
      </c>
      <c r="B62" s="27">
        <v>1235.4161200000001</v>
      </c>
      <c r="C62" s="27">
        <v>748.07862399999999</v>
      </c>
      <c r="D62" s="27">
        <v>663.99032399999999</v>
      </c>
      <c r="E62" s="27">
        <v>626.21852799999999</v>
      </c>
      <c r="F62" s="27">
        <v>524.92258400000003</v>
      </c>
      <c r="G62" s="27">
        <v>382.91784200000001</v>
      </c>
      <c r="H62" s="27">
        <v>370.21706399999999</v>
      </c>
      <c r="I62" s="27">
        <v>302.73706800000002</v>
      </c>
      <c r="J62" s="27">
        <v>217.67426699999999</v>
      </c>
      <c r="K62" s="27">
        <v>212.31293199999999</v>
      </c>
      <c r="L62" s="27">
        <v>196.50264999999999</v>
      </c>
      <c r="M62" s="27">
        <v>172.63570000000001</v>
      </c>
      <c r="N62" s="27">
        <v>166.09200000000001</v>
      </c>
      <c r="O62" s="27">
        <v>156.61500000000001</v>
      </c>
      <c r="P62" s="27">
        <v>165.733</v>
      </c>
      <c r="Q62" s="27">
        <v>141.79900000000001</v>
      </c>
      <c r="R62" s="27">
        <v>132.56899999999999</v>
      </c>
      <c r="S62" s="27">
        <v>116.06399999999999</v>
      </c>
      <c r="T62" s="27">
        <v>122.491</v>
      </c>
      <c r="U62" s="27">
        <v>130.96899999999999</v>
      </c>
      <c r="V62" s="27">
        <v>120.45699999999999</v>
      </c>
      <c r="W62" s="27">
        <v>113.136</v>
      </c>
      <c r="X62" s="27">
        <v>79.596999999999994</v>
      </c>
      <c r="Y62" s="27">
        <v>33.683999999999997</v>
      </c>
      <c r="Z62" s="27">
        <v>33.664000000000001</v>
      </c>
      <c r="AA62" s="27">
        <v>31.626000000000001</v>
      </c>
      <c r="AB62" s="27">
        <v>31.042000000000002</v>
      </c>
      <c r="AC62" s="27">
        <v>30.888999999999999</v>
      </c>
      <c r="AD62" s="27">
        <v>28.597000000000001</v>
      </c>
      <c r="AE62" s="27">
        <v>11.221</v>
      </c>
    </row>
    <row r="63" spans="1:31" ht="15" customHeight="1" x14ac:dyDescent="0.25">
      <c r="A63" s="15" t="s">
        <v>84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" customHeight="1" x14ac:dyDescent="0.25">
      <c r="A64" s="2" t="s">
        <v>85</v>
      </c>
      <c r="B64" s="2"/>
      <c r="C64" s="2"/>
      <c r="D64" s="2"/>
      <c r="E64" s="2"/>
      <c r="F64" s="23">
        <v>114.101446</v>
      </c>
      <c r="G64" s="23">
        <v>89.437837999999999</v>
      </c>
      <c r="H64" s="23">
        <v>76.244560000000007</v>
      </c>
      <c r="I64" s="23">
        <v>65.137253999999999</v>
      </c>
      <c r="J64" s="23">
        <v>48.865651999999997</v>
      </c>
      <c r="K64" s="23">
        <v>39.325279000000002</v>
      </c>
      <c r="L64" s="23">
        <v>32.068140999999997</v>
      </c>
      <c r="M64" s="23">
        <v>33.654263</v>
      </c>
      <c r="N64" s="23">
        <v>31.917999999999999</v>
      </c>
      <c r="O64" s="23">
        <v>39.503999999999998</v>
      </c>
      <c r="P64" s="23">
        <v>42.561999999999998</v>
      </c>
      <c r="Q64" s="23">
        <v>33.533999999999999</v>
      </c>
      <c r="R64" s="23">
        <v>34.64</v>
      </c>
      <c r="S64" s="23">
        <v>34.097999999999999</v>
      </c>
      <c r="T64" s="23">
        <v>41.039000000000001</v>
      </c>
      <c r="U64" s="23">
        <v>36.975000000000001</v>
      </c>
      <c r="V64" s="23">
        <v>13.098000000000001</v>
      </c>
      <c r="W64" s="23">
        <v>13.958</v>
      </c>
      <c r="X64" s="23">
        <v>6.1360000000000001</v>
      </c>
      <c r="Y64" s="23">
        <v>4.1760000000000002</v>
      </c>
      <c r="Z64" s="23">
        <v>2.5169999999999999</v>
      </c>
      <c r="AA64" s="23">
        <v>2.7839999999999998</v>
      </c>
      <c r="AB64" s="2"/>
      <c r="AC64" s="2"/>
      <c r="AD64" s="2"/>
      <c r="AE64" s="2"/>
    </row>
    <row r="65" spans="1:31" ht="15" customHeight="1" x14ac:dyDescent="0.25">
      <c r="A65" s="15" t="s">
        <v>86</v>
      </c>
      <c r="B65" s="22">
        <v>143.611549</v>
      </c>
      <c r="C65" s="22">
        <v>112.839214</v>
      </c>
      <c r="D65" s="22">
        <v>91.963932999999997</v>
      </c>
      <c r="E65" s="22">
        <v>84.579777000000007</v>
      </c>
      <c r="F65" s="22">
        <v>51.625311000000004</v>
      </c>
      <c r="G65" s="22">
        <v>27.581184</v>
      </c>
      <c r="H65" s="22">
        <v>4.8955640000000002</v>
      </c>
      <c r="I65" s="22">
        <v>5.4830730000000001</v>
      </c>
      <c r="J65" s="22">
        <v>5.0426469999999997</v>
      </c>
      <c r="K65" s="22">
        <v>27.146425000000001</v>
      </c>
      <c r="L65" s="22">
        <v>36.230176</v>
      </c>
      <c r="M65" s="22">
        <v>16.487679</v>
      </c>
      <c r="N65" s="22">
        <v>12.93</v>
      </c>
      <c r="O65" s="22">
        <v>11.708</v>
      </c>
      <c r="P65" s="22">
        <v>11.760999999999999</v>
      </c>
      <c r="Q65" s="22">
        <v>8.8249999999999993</v>
      </c>
      <c r="R65" s="22">
        <v>6.8570000000000002</v>
      </c>
      <c r="S65" s="22">
        <v>3.2789999999999999</v>
      </c>
      <c r="T65" s="22">
        <v>1.6060000000000001</v>
      </c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" customHeight="1" x14ac:dyDescent="0.25">
      <c r="A66" s="2" t="s">
        <v>87</v>
      </c>
      <c r="B66" s="2"/>
      <c r="C66" s="2"/>
      <c r="D66" s="2"/>
      <c r="E66" s="2"/>
      <c r="F66" s="23">
        <v>25.588927000000002</v>
      </c>
      <c r="G66" s="28">
        <v>-21.165664</v>
      </c>
      <c r="H66" s="2"/>
      <c r="I66" s="2"/>
      <c r="J66" s="2"/>
      <c r="K66" s="2"/>
      <c r="L66" s="2"/>
      <c r="M66" s="28">
        <v>-7.4679489999999999</v>
      </c>
      <c r="N66" s="28">
        <v>-14.587999999999999</v>
      </c>
      <c r="O66" s="28">
        <v>-10.311999999999999</v>
      </c>
      <c r="P66" s="23">
        <v>11.372</v>
      </c>
      <c r="Q66" s="23">
        <v>4.5540000000000003</v>
      </c>
      <c r="R66" s="23">
        <v>6.6000000000000003E-2</v>
      </c>
      <c r="S66" s="28">
        <v>-0.95099999999999996</v>
      </c>
      <c r="T66" s="23">
        <v>0.54300000000000004</v>
      </c>
      <c r="U66" s="23">
        <v>3.3860000000000001</v>
      </c>
      <c r="V66" s="28">
        <v>-0.182</v>
      </c>
      <c r="W66" s="28">
        <v>-0.111</v>
      </c>
      <c r="X66" s="23">
        <v>6.7000000000000004E-2</v>
      </c>
      <c r="Y66" s="28">
        <v>-0.03</v>
      </c>
      <c r="Z66" s="23">
        <v>0.42799999999999999</v>
      </c>
      <c r="AA66" s="23">
        <v>0.502</v>
      </c>
      <c r="AB66" s="23">
        <v>0.187</v>
      </c>
      <c r="AC66" s="28">
        <v>-0.09</v>
      </c>
      <c r="AD66" s="28">
        <v>-8.9999999999999993E-3</v>
      </c>
      <c r="AE66" s="28">
        <v>-2.5999999999999999E-2</v>
      </c>
    </row>
    <row r="67" spans="1:31" ht="15" customHeight="1" x14ac:dyDescent="0.25">
      <c r="A67" s="15" t="s">
        <v>88</v>
      </c>
      <c r="B67" s="22">
        <v>15.734133999999999</v>
      </c>
      <c r="C67" s="22">
        <v>18.884011999999998</v>
      </c>
      <c r="D67" s="22">
        <v>19.847456999999999</v>
      </c>
      <c r="E67" s="22">
        <v>18.276519</v>
      </c>
      <c r="F67" s="22">
        <v>18.0428</v>
      </c>
      <c r="G67" s="22">
        <v>24.210941999999999</v>
      </c>
      <c r="H67" s="22">
        <v>20.854538999999999</v>
      </c>
      <c r="I67" s="22">
        <v>20.14911</v>
      </c>
      <c r="J67" s="22">
        <v>19.544924000000002</v>
      </c>
      <c r="K67" s="22">
        <v>18.531447</v>
      </c>
      <c r="L67" s="22">
        <v>17.101210999999999</v>
      </c>
      <c r="M67" s="22">
        <v>19.377953000000002</v>
      </c>
      <c r="N67" s="22">
        <v>21.493524000000001</v>
      </c>
      <c r="O67" s="22">
        <v>23.672682000000002</v>
      </c>
      <c r="P67" s="22">
        <v>16.339879</v>
      </c>
      <c r="Q67" s="22">
        <v>26.283161</v>
      </c>
      <c r="R67" s="22">
        <v>30.328437000000001</v>
      </c>
      <c r="S67" s="22">
        <v>31.154782999999998</v>
      </c>
      <c r="T67" s="22">
        <v>42.788513999999999</v>
      </c>
      <c r="U67" s="22">
        <v>13.747059</v>
      </c>
      <c r="V67" s="22">
        <v>30.775960000000001</v>
      </c>
      <c r="W67" s="22">
        <v>20.865691000000002</v>
      </c>
      <c r="X67" s="22">
        <v>26.287873000000001</v>
      </c>
      <c r="Y67" s="22">
        <v>32.482779999999998</v>
      </c>
      <c r="Z67" s="22">
        <v>32.592613999999998</v>
      </c>
      <c r="AA67" s="22">
        <v>32.866123000000002</v>
      </c>
      <c r="AB67" s="22">
        <v>29.701623999999999</v>
      </c>
      <c r="AC67" s="22">
        <v>29.268412000000001</v>
      </c>
      <c r="AD67" s="22">
        <v>22.777760000000001</v>
      </c>
      <c r="AE67" s="22">
        <v>17.695886000000002</v>
      </c>
    </row>
    <row r="68" spans="1:31" ht="15" customHeight="1" x14ac:dyDescent="0.25">
      <c r="A68" s="29" t="s">
        <v>89</v>
      </c>
    </row>
    <row r="69" spans="1:31" ht="15" customHeight="1" x14ac:dyDescent="0.3">
      <c r="B69" t="s">
        <v>143</v>
      </c>
      <c r="C69" t="s">
        <v>145</v>
      </c>
      <c r="D69" t="s">
        <v>146</v>
      </c>
      <c r="G69" t="s">
        <v>149</v>
      </c>
    </row>
    <row r="70" spans="1:31" ht="15" customHeight="1" x14ac:dyDescent="0.25">
      <c r="A70" t="s">
        <v>92</v>
      </c>
      <c r="B70">
        <f>B61*(1-0.19)</f>
        <v>3531.9075084000001</v>
      </c>
      <c r="C70">
        <f>(-Sheet2!B27-Sheet2!B12)</f>
        <v>1280.0159799999999</v>
      </c>
      <c r="D70">
        <f>-Sheet2!B19</f>
        <v>938.08372099999997</v>
      </c>
      <c r="G70" t="s">
        <v>151</v>
      </c>
    </row>
    <row r="71" spans="1:31" ht="15" customHeight="1" x14ac:dyDescent="0.25">
      <c r="A71">
        <f>B70-C70-D70</f>
        <v>1313.8078074000005</v>
      </c>
      <c r="C71" t="s">
        <v>150</v>
      </c>
    </row>
    <row r="72" spans="1:31" ht="15" customHeight="1" x14ac:dyDescent="0.25">
      <c r="A72" t="s">
        <v>144</v>
      </c>
      <c r="B72">
        <f>B70</f>
        <v>3531.9075084000001</v>
      </c>
      <c r="C72">
        <f>C70+(-Sheet2!B30/5+(Sheet2!B30/4))</f>
        <v>496.99110584999994</v>
      </c>
      <c r="D72">
        <f>D70</f>
        <v>938.08372099999997</v>
      </c>
    </row>
    <row r="73" spans="1:31" ht="15" customHeight="1" x14ac:dyDescent="0.25">
      <c r="A73">
        <f>B72-C72-D72</f>
        <v>2096.8326815500004</v>
      </c>
    </row>
    <row r="75" spans="1:31" ht="15" customHeight="1" x14ac:dyDescent="0.25">
      <c r="A75" t="s">
        <v>147</v>
      </c>
      <c r="B75" s="35">
        <v>8.14E-2</v>
      </c>
    </row>
    <row r="76" spans="1:31" ht="15" customHeight="1" x14ac:dyDescent="0.25">
      <c r="A76" t="s">
        <v>148</v>
      </c>
      <c r="B76" s="35">
        <v>0.03</v>
      </c>
    </row>
    <row r="77" spans="1:31" ht="15" customHeight="1" x14ac:dyDescent="0.25">
      <c r="A77">
        <f>A73/(B75-B76)</f>
        <v>40794.410146887167</v>
      </c>
    </row>
    <row r="78" spans="1:31" ht="15" customHeight="1" x14ac:dyDescent="0.25">
      <c r="A78">
        <f>A77-16043</f>
        <v>24751.410146887167</v>
      </c>
    </row>
    <row r="79" spans="1:31" ht="15" customHeight="1" x14ac:dyDescent="0.25">
      <c r="A79">
        <f>A78/482.4</f>
        <v>51.308893339318338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BA8F-5CFB-4E9D-BB79-80B4B105E975}">
  <dimension ref="A1:AE66"/>
  <sheetViews>
    <sheetView topLeftCell="A21" zoomScale="106" workbookViewId="0">
      <selection activeCell="B28" sqref="B28"/>
    </sheetView>
  </sheetViews>
  <sheetFormatPr defaultRowHeight="13.2" x14ac:dyDescent="0.25"/>
  <cols>
    <col min="1" max="1" width="53.88671875" bestFit="1" customWidth="1"/>
  </cols>
  <sheetData>
    <row r="1" spans="1:31" x14ac:dyDescent="0.25">
      <c r="A1" s="30" t="s">
        <v>90</v>
      </c>
    </row>
    <row r="2" spans="1:31" x14ac:dyDescent="0.25">
      <c r="A2" s="32" t="s">
        <v>91</v>
      </c>
    </row>
    <row r="3" spans="1:3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5" spans="1:3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5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25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1"/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  <c r="H8" s="1" t="s">
        <v>9</v>
      </c>
      <c r="I8" s="1" t="s">
        <v>10</v>
      </c>
      <c r="J8" s="1" t="s">
        <v>11</v>
      </c>
      <c r="K8" s="1" t="s">
        <v>12</v>
      </c>
      <c r="L8" s="1" t="s">
        <v>13</v>
      </c>
      <c r="M8" s="1" t="s">
        <v>14</v>
      </c>
      <c r="N8" s="1" t="s">
        <v>15</v>
      </c>
      <c r="O8" s="1" t="s">
        <v>16</v>
      </c>
      <c r="P8" s="1" t="s">
        <v>17</v>
      </c>
      <c r="Q8" s="1" t="s">
        <v>18</v>
      </c>
      <c r="R8" s="1" t="s">
        <v>19</v>
      </c>
      <c r="S8" s="1" t="s">
        <v>20</v>
      </c>
      <c r="T8" s="1" t="s">
        <v>21</v>
      </c>
      <c r="U8" s="1" t="s">
        <v>22</v>
      </c>
      <c r="V8" s="1" t="s">
        <v>23</v>
      </c>
      <c r="W8" s="1" t="s">
        <v>24</v>
      </c>
      <c r="X8" s="1" t="s">
        <v>25</v>
      </c>
      <c r="Y8" s="1" t="s">
        <v>26</v>
      </c>
      <c r="Z8" s="1" t="s">
        <v>27</v>
      </c>
      <c r="AA8" s="1" t="s">
        <v>28</v>
      </c>
      <c r="AB8" s="1" t="s">
        <v>29</v>
      </c>
      <c r="AC8" s="1" t="s">
        <v>30</v>
      </c>
      <c r="AD8" s="1" t="s">
        <v>31</v>
      </c>
      <c r="AE8" s="1" t="s">
        <v>32</v>
      </c>
    </row>
    <row r="9" spans="1:31" x14ac:dyDescent="0.25">
      <c r="A9" s="1"/>
      <c r="B9" s="1"/>
      <c r="C9" s="1"/>
      <c r="D9" s="1"/>
      <c r="E9" s="1" t="s">
        <v>33</v>
      </c>
      <c r="F9" s="1"/>
      <c r="G9" s="1"/>
      <c r="H9" s="1" t="s">
        <v>33</v>
      </c>
      <c r="I9" s="1"/>
      <c r="J9" s="1"/>
      <c r="K9" s="1"/>
      <c r="L9" s="1" t="s">
        <v>33</v>
      </c>
      <c r="M9" s="1" t="s">
        <v>33</v>
      </c>
      <c r="N9" s="1"/>
      <c r="O9" s="1"/>
      <c r="P9" s="1"/>
      <c r="Q9" s="1"/>
      <c r="R9" s="1"/>
      <c r="S9" s="1"/>
      <c r="T9" s="1" t="s">
        <v>33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5">
      <c r="A10" s="16" t="s">
        <v>93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x14ac:dyDescent="0.25">
      <c r="A11" s="18" t="s">
        <v>94</v>
      </c>
      <c r="B11" s="9">
        <v>3958.9809</v>
      </c>
      <c r="C11" s="9">
        <v>3832.920447</v>
      </c>
      <c r="D11" s="9">
        <v>3972.2788810000002</v>
      </c>
      <c r="E11" s="9">
        <v>3837.7141689999999</v>
      </c>
      <c r="F11" s="9">
        <v>2682.9221130000001</v>
      </c>
      <c r="G11" s="9">
        <v>2231.2998210000001</v>
      </c>
      <c r="H11" s="9">
        <v>1773.3821700000001</v>
      </c>
      <c r="I11" s="9">
        <v>1707.310637</v>
      </c>
      <c r="J11" s="9">
        <v>1655.669136</v>
      </c>
      <c r="K11" s="9">
        <v>1423.771174</v>
      </c>
      <c r="L11" s="9">
        <v>1180.770387</v>
      </c>
      <c r="M11" s="9">
        <v>993.04322100000002</v>
      </c>
      <c r="N11" s="9">
        <v>940.601</v>
      </c>
      <c r="O11" s="9">
        <v>1052.9010000000001</v>
      </c>
      <c r="P11" s="9">
        <v>1145.932</v>
      </c>
      <c r="Q11" s="9">
        <v>701.80200000000002</v>
      </c>
      <c r="R11" s="9">
        <v>539.29899999999998</v>
      </c>
      <c r="S11" s="9">
        <v>117.357</v>
      </c>
      <c r="T11" s="9">
        <v>487.774</v>
      </c>
      <c r="U11" s="9">
        <v>219.625</v>
      </c>
      <c r="V11" s="9">
        <v>70.423000000000002</v>
      </c>
      <c r="W11" s="9">
        <v>123.80800000000001</v>
      </c>
      <c r="X11" s="9">
        <v>78.241</v>
      </c>
      <c r="Y11" s="9">
        <v>54.402000000000001</v>
      </c>
      <c r="Z11" s="9">
        <v>47.381999999999998</v>
      </c>
      <c r="AA11" s="9">
        <v>44.853999999999999</v>
      </c>
      <c r="AB11" s="9">
        <v>35.152000000000001</v>
      </c>
      <c r="AC11" s="9">
        <v>28.995000000000001</v>
      </c>
      <c r="AD11" s="9">
        <v>24.535</v>
      </c>
      <c r="AE11" s="9">
        <v>18.045999999999999</v>
      </c>
    </row>
    <row r="12" spans="1:31" x14ac:dyDescent="0.25">
      <c r="A12" s="6" t="s">
        <v>95</v>
      </c>
      <c r="B12" s="7">
        <v>1235.4161200000001</v>
      </c>
      <c r="C12" s="7">
        <v>748.07862399999999</v>
      </c>
      <c r="D12" s="7">
        <v>663.99032399999999</v>
      </c>
      <c r="E12" s="7">
        <v>626.21852799999999</v>
      </c>
      <c r="F12" s="7">
        <v>524.92258400000003</v>
      </c>
      <c r="G12" s="7">
        <v>382.91784200000001</v>
      </c>
      <c r="H12" s="7">
        <v>370.21706399999999</v>
      </c>
      <c r="I12" s="7">
        <v>302.73706800000002</v>
      </c>
      <c r="J12" s="7">
        <v>217.67426699999999</v>
      </c>
      <c r="K12" s="7">
        <v>212.31293199999999</v>
      </c>
      <c r="L12" s="7">
        <v>196.50264999999999</v>
      </c>
      <c r="M12" s="7">
        <v>172.63570000000001</v>
      </c>
      <c r="N12" s="7">
        <v>166.09200000000001</v>
      </c>
      <c r="O12" s="7">
        <v>156.61500000000001</v>
      </c>
      <c r="P12" s="7">
        <v>165.733</v>
      </c>
      <c r="Q12" s="7">
        <v>141.79900000000001</v>
      </c>
      <c r="R12" s="7">
        <v>132.56899999999999</v>
      </c>
      <c r="S12" s="7">
        <v>116.06399999999999</v>
      </c>
      <c r="T12" s="7">
        <v>125.137</v>
      </c>
      <c r="U12" s="7">
        <v>130.96899999999999</v>
      </c>
      <c r="V12" s="7">
        <v>119.79600000000001</v>
      </c>
      <c r="W12" s="7">
        <v>113.136</v>
      </c>
      <c r="X12" s="7">
        <v>79.596999999999994</v>
      </c>
      <c r="Y12" s="7">
        <v>33.683999999999997</v>
      </c>
      <c r="Z12" s="7">
        <v>33.664000000000001</v>
      </c>
      <c r="AA12" s="7">
        <v>31.626000000000001</v>
      </c>
      <c r="AB12" s="7">
        <v>31.042000000000002</v>
      </c>
      <c r="AC12" s="7">
        <v>30.888999999999999</v>
      </c>
      <c r="AD12" s="7">
        <v>28.518000000000001</v>
      </c>
      <c r="AE12" s="7">
        <v>11.221</v>
      </c>
    </row>
    <row r="13" spans="1:31" x14ac:dyDescent="0.25">
      <c r="A13" s="8" t="s">
        <v>96</v>
      </c>
      <c r="B13" s="9">
        <v>728.46437900000001</v>
      </c>
      <c r="C13" s="9">
        <v>614.59657600000003</v>
      </c>
      <c r="D13" s="9">
        <v>535.42849899999999</v>
      </c>
      <c r="E13" s="9">
        <v>518.06978300000003</v>
      </c>
      <c r="F13" s="9">
        <v>381.87628599999999</v>
      </c>
      <c r="G13" s="9">
        <v>308.32178099999999</v>
      </c>
      <c r="H13" s="9">
        <v>275.54121099999998</v>
      </c>
      <c r="I13" s="9">
        <v>252.441214</v>
      </c>
      <c r="J13" s="9">
        <v>187.53844699999999</v>
      </c>
      <c r="K13" s="9">
        <v>180.28625</v>
      </c>
      <c r="L13" s="9">
        <v>166.188997</v>
      </c>
      <c r="M13" s="9">
        <v>143.927741</v>
      </c>
      <c r="N13" s="9">
        <v>135.102</v>
      </c>
      <c r="O13" s="9">
        <v>125.727</v>
      </c>
      <c r="P13" s="9">
        <v>130.26300000000001</v>
      </c>
      <c r="Q13" s="9">
        <v>102.76600000000001</v>
      </c>
      <c r="R13" s="9">
        <v>98.947999999999993</v>
      </c>
      <c r="S13" s="9">
        <v>116.06399999999999</v>
      </c>
      <c r="T13" s="9">
        <v>125.137</v>
      </c>
      <c r="U13" s="9">
        <v>81.004000000000005</v>
      </c>
      <c r="V13" s="9">
        <v>66.501999999999995</v>
      </c>
      <c r="W13" s="9">
        <v>64.649000000000001</v>
      </c>
      <c r="X13" s="9">
        <v>50.095999999999997</v>
      </c>
      <c r="Y13" s="9">
        <v>33.683999999999997</v>
      </c>
      <c r="Z13" s="9">
        <v>33.664000000000001</v>
      </c>
      <c r="AA13" s="9">
        <v>31.626000000000001</v>
      </c>
      <c r="AB13" s="9">
        <v>30.062000000000001</v>
      </c>
      <c r="AC13" s="9">
        <v>29.38</v>
      </c>
      <c r="AD13" s="9">
        <v>26.853999999999999</v>
      </c>
      <c r="AE13" s="9">
        <v>10.313000000000001</v>
      </c>
    </row>
    <row r="14" spans="1:31" x14ac:dyDescent="0.25">
      <c r="A14" s="17" t="s">
        <v>97</v>
      </c>
      <c r="B14" s="14">
        <v>506.95174100000003</v>
      </c>
      <c r="C14" s="14">
        <v>133.48204799999999</v>
      </c>
      <c r="D14" s="14">
        <v>128.561825</v>
      </c>
      <c r="E14" s="14">
        <v>108.14874500000001</v>
      </c>
      <c r="F14" s="14">
        <v>143.04629800000001</v>
      </c>
      <c r="G14" s="14">
        <v>74.596061000000006</v>
      </c>
      <c r="H14" s="14">
        <v>94.675854000000001</v>
      </c>
      <c r="I14" s="14">
        <v>50.295853999999999</v>
      </c>
      <c r="J14" s="14">
        <v>30.135819999999999</v>
      </c>
      <c r="K14" s="14">
        <v>32.026681000000004</v>
      </c>
      <c r="L14" s="14">
        <v>30.313652999999999</v>
      </c>
      <c r="M14" s="14">
        <v>28.707958999999999</v>
      </c>
      <c r="N14" s="14">
        <v>30.99</v>
      </c>
      <c r="O14" s="14">
        <v>30.888000000000002</v>
      </c>
      <c r="P14" s="14">
        <v>35.47</v>
      </c>
      <c r="Q14" s="14">
        <v>39.033000000000001</v>
      </c>
      <c r="R14" s="14">
        <v>33.621000000000002</v>
      </c>
      <c r="S14" s="2"/>
      <c r="T14" s="2"/>
      <c r="U14" s="14">
        <v>49.965000000000003</v>
      </c>
      <c r="V14" s="14">
        <v>53.293999999999997</v>
      </c>
      <c r="W14" s="14">
        <v>48.487000000000002</v>
      </c>
      <c r="X14" s="14">
        <v>29.501000000000001</v>
      </c>
      <c r="Y14" s="14">
        <v>0</v>
      </c>
      <c r="Z14" s="14">
        <v>0</v>
      </c>
      <c r="AA14" s="14">
        <v>0</v>
      </c>
      <c r="AB14" s="14">
        <v>0.98</v>
      </c>
      <c r="AC14" s="14">
        <v>1.5089999999999999</v>
      </c>
      <c r="AD14" s="14">
        <v>1.6639999999999999</v>
      </c>
      <c r="AE14" s="14">
        <v>0.90800000000000003</v>
      </c>
    </row>
    <row r="15" spans="1:31" x14ac:dyDescent="0.25">
      <c r="A15" s="5" t="s">
        <v>98</v>
      </c>
      <c r="B15" s="4">
        <v>0</v>
      </c>
      <c r="C15" s="4">
        <v>0</v>
      </c>
      <c r="D15" s="4">
        <v>0</v>
      </c>
      <c r="E15" s="4">
        <v>0</v>
      </c>
      <c r="F15" s="4">
        <v>-138.01241099999999</v>
      </c>
      <c r="G15" s="4">
        <v>164.80825200000001</v>
      </c>
      <c r="H15" s="4">
        <v>-147.18515099999999</v>
      </c>
      <c r="I15" s="4">
        <v>-17.452387000000002</v>
      </c>
      <c r="J15" s="4">
        <v>64.834034000000003</v>
      </c>
      <c r="K15" s="4">
        <v>-56.427962000000001</v>
      </c>
      <c r="L15" s="4">
        <v>-45.909101</v>
      </c>
      <c r="M15" s="4">
        <v>-6.0131540000000001</v>
      </c>
      <c r="N15" s="4">
        <v>10.234</v>
      </c>
      <c r="O15" s="4">
        <v>146.732</v>
      </c>
      <c r="P15" s="4">
        <v>-60.523000000000003</v>
      </c>
      <c r="Q15" s="4">
        <v>12.433</v>
      </c>
      <c r="R15" s="4">
        <v>59.451999999999998</v>
      </c>
      <c r="S15" s="4">
        <v>20.36</v>
      </c>
      <c r="T15" s="4">
        <v>120.211</v>
      </c>
      <c r="U15" s="4">
        <v>-18.651</v>
      </c>
      <c r="V15" s="4">
        <v>-6.1130000000000004</v>
      </c>
      <c r="W15" s="4">
        <v>0</v>
      </c>
      <c r="X15" s="3"/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</row>
    <row r="16" spans="1:31" x14ac:dyDescent="0.25">
      <c r="A16" s="17" t="s">
        <v>99</v>
      </c>
      <c r="B16" s="14">
        <v>0</v>
      </c>
      <c r="C16" s="14">
        <v>0</v>
      </c>
      <c r="D16" s="14">
        <v>0</v>
      </c>
      <c r="E16" s="14">
        <v>0</v>
      </c>
      <c r="F16" s="33">
        <v>-138.01241099999999</v>
      </c>
      <c r="G16" s="14">
        <v>164.80825200000001</v>
      </c>
      <c r="H16" s="33">
        <v>-147.18515099999999</v>
      </c>
      <c r="I16" s="33">
        <v>-17.452387000000002</v>
      </c>
      <c r="J16" s="14">
        <v>64.834034000000003</v>
      </c>
      <c r="K16" s="33">
        <v>-56.427962000000001</v>
      </c>
      <c r="L16" s="33">
        <v>-45.909101</v>
      </c>
      <c r="M16" s="33">
        <v>-6.0131540000000001</v>
      </c>
      <c r="N16" s="14">
        <v>10.234</v>
      </c>
      <c r="O16" s="14">
        <v>146.732</v>
      </c>
      <c r="P16" s="33">
        <v>-60.523000000000003</v>
      </c>
      <c r="Q16" s="14">
        <v>12.433</v>
      </c>
      <c r="R16" s="14">
        <v>59.451999999999998</v>
      </c>
      <c r="S16" s="14">
        <v>20.36</v>
      </c>
      <c r="T16" s="14">
        <v>120.211</v>
      </c>
      <c r="U16" s="33">
        <v>-18.651</v>
      </c>
      <c r="V16" s="33">
        <v>-6.1130000000000004</v>
      </c>
      <c r="W16" s="2"/>
      <c r="X16" s="2"/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</row>
    <row r="17" spans="1:31" x14ac:dyDescent="0.25">
      <c r="A17" s="18" t="s">
        <v>100</v>
      </c>
      <c r="B17" s="20">
        <v>-389.50544300000001</v>
      </c>
      <c r="C17" s="9">
        <v>198.43044</v>
      </c>
      <c r="D17" s="20">
        <v>-22.253663</v>
      </c>
      <c r="E17" s="20">
        <v>-126.795081</v>
      </c>
      <c r="F17" s="9">
        <v>71.732894000000002</v>
      </c>
      <c r="G17" s="9">
        <v>38.330502000000003</v>
      </c>
      <c r="H17" s="9">
        <v>27.713239999999999</v>
      </c>
      <c r="I17" s="20">
        <v>-230.45395500000001</v>
      </c>
      <c r="J17" s="9">
        <v>8.0442230000000006</v>
      </c>
      <c r="K17" s="9">
        <v>6.7539259999999999</v>
      </c>
      <c r="L17" s="9">
        <v>52.342224000000002</v>
      </c>
      <c r="M17" s="9">
        <v>35.787962999999998</v>
      </c>
      <c r="N17" s="20">
        <v>-16.829000000000001</v>
      </c>
      <c r="O17" s="20">
        <v>-7.63</v>
      </c>
      <c r="P17" s="9">
        <v>33.844000000000001</v>
      </c>
      <c r="Q17" s="9">
        <v>13.775</v>
      </c>
      <c r="R17" s="9">
        <v>17.378</v>
      </c>
      <c r="S17" s="9">
        <v>246.90600000000001</v>
      </c>
      <c r="T17" s="20">
        <v>-211.70599999999999</v>
      </c>
      <c r="U17" s="20">
        <v>-99.762</v>
      </c>
      <c r="V17" s="9">
        <v>0.57399999999999995</v>
      </c>
      <c r="W17" s="9">
        <v>4.9980000000000002</v>
      </c>
      <c r="X17" s="9">
        <v>0.19700000000000001</v>
      </c>
      <c r="Y17" s="20">
        <v>-2.1560000000000001</v>
      </c>
      <c r="Z17" s="20">
        <v>-2.2650000000000001</v>
      </c>
      <c r="AA17" s="20">
        <v>-3.9409999999999998</v>
      </c>
      <c r="AB17" s="20">
        <v>-4.1989999999999998</v>
      </c>
      <c r="AC17" s="20">
        <v>-3.1539999999999999</v>
      </c>
      <c r="AD17" s="20">
        <v>-2.0880000000000001</v>
      </c>
      <c r="AE17" s="9">
        <v>0.432</v>
      </c>
    </row>
    <row r="18" spans="1:31" x14ac:dyDescent="0.25">
      <c r="A18" s="19" t="s">
        <v>101</v>
      </c>
      <c r="B18" s="14">
        <v>4804.891576</v>
      </c>
      <c r="C18" s="14">
        <v>4779.4295110000003</v>
      </c>
      <c r="D18" s="14">
        <v>4614.0155420000001</v>
      </c>
      <c r="E18" s="14">
        <v>4337.1376170000003</v>
      </c>
      <c r="F18" s="14">
        <v>3141.5651800000001</v>
      </c>
      <c r="G18" s="14">
        <v>2817.3564160000001</v>
      </c>
      <c r="H18" s="14">
        <v>2024.127324</v>
      </c>
      <c r="I18" s="14">
        <v>1762.141363</v>
      </c>
      <c r="J18" s="14">
        <v>1946.2216599999999</v>
      </c>
      <c r="K18" s="14">
        <v>1586.410069</v>
      </c>
      <c r="L18" s="14">
        <v>1383.70616</v>
      </c>
      <c r="M18" s="14">
        <v>1195.45373</v>
      </c>
      <c r="N18" s="14">
        <v>1100.098</v>
      </c>
      <c r="O18" s="14">
        <v>1348.6179999999999</v>
      </c>
      <c r="P18" s="14">
        <v>1284.9860000000001</v>
      </c>
      <c r="Q18" s="14">
        <v>869.80899999999997</v>
      </c>
      <c r="R18" s="14">
        <v>748.69799999999998</v>
      </c>
      <c r="S18" s="14">
        <v>500.68700000000001</v>
      </c>
      <c r="T18" s="14">
        <v>521.41600000000005</v>
      </c>
      <c r="U18" s="14">
        <v>232.18100000000001</v>
      </c>
      <c r="V18" s="14">
        <v>184.68</v>
      </c>
      <c r="W18" s="14">
        <v>241.94200000000001</v>
      </c>
      <c r="X18" s="14">
        <v>158.035</v>
      </c>
      <c r="Y18" s="14">
        <v>85.93</v>
      </c>
      <c r="Z18" s="14">
        <v>78.781000000000006</v>
      </c>
      <c r="AA18" s="14">
        <v>72.539000000000001</v>
      </c>
      <c r="AB18" s="14">
        <v>61.994999999999997</v>
      </c>
      <c r="AC18" s="14">
        <v>56.73</v>
      </c>
      <c r="AD18" s="14">
        <v>50.965000000000003</v>
      </c>
      <c r="AE18" s="14">
        <v>29.699000000000002</v>
      </c>
    </row>
    <row r="19" spans="1:31" x14ac:dyDescent="0.25">
      <c r="A19" s="5" t="s">
        <v>102</v>
      </c>
      <c r="B19" s="4">
        <v>-938.08372099999997</v>
      </c>
      <c r="C19" s="4">
        <v>-1154.592132</v>
      </c>
      <c r="D19" s="4">
        <v>241.43884</v>
      </c>
      <c r="E19" s="4">
        <v>-625.32350399999996</v>
      </c>
      <c r="F19" s="4">
        <v>-842.197315</v>
      </c>
      <c r="G19" s="4">
        <v>-362.52653099999998</v>
      </c>
      <c r="H19" s="4">
        <v>-371.14525900000001</v>
      </c>
      <c r="I19" s="4">
        <v>-142.50492</v>
      </c>
      <c r="J19" s="4">
        <v>-309.04223000000002</v>
      </c>
      <c r="K19" s="4">
        <v>-104.141182</v>
      </c>
      <c r="L19" s="4">
        <v>-105.17180500000001</v>
      </c>
      <c r="M19" s="4">
        <v>-25.992341</v>
      </c>
      <c r="N19" s="4">
        <v>-81.978999999999999</v>
      </c>
      <c r="O19" s="4">
        <v>-180.126</v>
      </c>
      <c r="P19" s="4">
        <v>-260.16199999999998</v>
      </c>
      <c r="Q19" s="4">
        <v>-154.47300000000001</v>
      </c>
      <c r="R19" s="4">
        <v>-267.76</v>
      </c>
      <c r="S19" s="4">
        <v>21.873000000000001</v>
      </c>
      <c r="T19" s="4">
        <v>46.405999999999999</v>
      </c>
      <c r="U19" s="4">
        <v>-25.187000000000001</v>
      </c>
      <c r="V19" s="4">
        <v>-69.165000000000006</v>
      </c>
      <c r="W19" s="4">
        <v>-111.857</v>
      </c>
      <c r="X19" s="4">
        <v>-28.997</v>
      </c>
      <c r="Y19" s="4">
        <v>-31.856000000000002</v>
      </c>
      <c r="Z19" s="4">
        <v>-6.4039999999999999</v>
      </c>
      <c r="AA19" s="4">
        <v>-5.2389999999999999</v>
      </c>
      <c r="AB19" s="4">
        <v>-4.1360000000000001</v>
      </c>
      <c r="AC19" s="4">
        <v>0.24299999999999999</v>
      </c>
      <c r="AD19" s="4">
        <v>-9.5969999999999995</v>
      </c>
      <c r="AE19" s="4">
        <v>8.6720000000000006</v>
      </c>
    </row>
    <row r="20" spans="1:31" x14ac:dyDescent="0.25">
      <c r="A20" s="17" t="s">
        <v>103</v>
      </c>
      <c r="B20" s="14">
        <v>41.626536000000002</v>
      </c>
      <c r="C20" s="33">
        <v>-61.501026000000003</v>
      </c>
      <c r="D20" s="14">
        <v>48.931246999999999</v>
      </c>
      <c r="E20" s="14">
        <v>196.75613100000001</v>
      </c>
      <c r="F20" s="33">
        <v>-513.31667700000003</v>
      </c>
      <c r="G20" s="33">
        <v>-393.37161500000002</v>
      </c>
      <c r="H20" s="33">
        <v>-96.134444999999999</v>
      </c>
      <c r="I20" s="33">
        <v>-62.251426000000002</v>
      </c>
      <c r="J20" s="33">
        <v>-152.84023300000001</v>
      </c>
      <c r="K20" s="33">
        <v>-98.149795999999995</v>
      </c>
      <c r="L20" s="33">
        <v>-13.743489</v>
      </c>
      <c r="M20" s="14">
        <v>2.8126039999999999</v>
      </c>
      <c r="N20" s="14">
        <v>48.603999999999999</v>
      </c>
      <c r="O20" s="33">
        <v>-77.686000000000007</v>
      </c>
      <c r="P20" s="33">
        <v>-115.545</v>
      </c>
      <c r="Q20" s="33">
        <v>-113.01600000000001</v>
      </c>
      <c r="R20" s="33">
        <v>-104.581</v>
      </c>
      <c r="S20" s="14">
        <v>24.704000000000001</v>
      </c>
      <c r="T20" s="33">
        <v>-86.706999999999994</v>
      </c>
      <c r="U20" s="14">
        <v>55.773000000000003</v>
      </c>
      <c r="V20" s="14">
        <v>8.0470000000000006</v>
      </c>
      <c r="W20" s="33">
        <v>-30.898</v>
      </c>
      <c r="X20" s="33">
        <v>-51.357999999999997</v>
      </c>
      <c r="Y20" s="33">
        <v>-23.155000000000001</v>
      </c>
      <c r="Z20" s="33">
        <v>-5.9749999999999996</v>
      </c>
      <c r="AA20" s="33">
        <v>-3.3050000000000002</v>
      </c>
      <c r="AB20" s="33">
        <v>-9.3520000000000003</v>
      </c>
      <c r="AC20" s="14">
        <v>1.296</v>
      </c>
      <c r="AD20" s="33">
        <v>-4.4290000000000003</v>
      </c>
      <c r="AE20" s="14">
        <v>2.6589999999999998</v>
      </c>
    </row>
    <row r="21" spans="1:31" x14ac:dyDescent="0.25">
      <c r="A21" s="8" t="s">
        <v>104</v>
      </c>
      <c r="B21" s="20">
        <v>-1348.4024320000001</v>
      </c>
      <c r="C21" s="20">
        <v>-1244.2236720000001</v>
      </c>
      <c r="D21" s="20">
        <v>-492.93204600000001</v>
      </c>
      <c r="E21" s="20">
        <v>-1022.4158629999999</v>
      </c>
      <c r="F21" s="20">
        <v>-513.17684699999995</v>
      </c>
      <c r="G21" s="20">
        <v>-178.10132200000001</v>
      </c>
      <c r="H21" s="20">
        <v>-516.07622300000003</v>
      </c>
      <c r="I21" s="20">
        <v>-297.51509399999998</v>
      </c>
      <c r="J21" s="20">
        <v>-326.81155799999999</v>
      </c>
      <c r="K21" s="9">
        <v>33.987499</v>
      </c>
      <c r="L21" s="20">
        <v>-158.68368699999999</v>
      </c>
      <c r="M21" s="20">
        <v>-30.938645000000001</v>
      </c>
      <c r="N21" s="20">
        <v>-156.934</v>
      </c>
      <c r="O21" s="20">
        <v>-74.382999999999996</v>
      </c>
      <c r="P21" s="20">
        <v>-228.23400000000001</v>
      </c>
      <c r="Q21" s="20">
        <v>-84.13</v>
      </c>
      <c r="R21" s="20">
        <v>-257.762</v>
      </c>
      <c r="S21" s="9">
        <v>30.5</v>
      </c>
      <c r="T21" s="9">
        <v>157.97200000000001</v>
      </c>
      <c r="U21" s="20">
        <v>-33.268000000000001</v>
      </c>
      <c r="V21" s="20">
        <v>-84.534000000000006</v>
      </c>
      <c r="W21" s="20">
        <v>-126.499</v>
      </c>
      <c r="X21" s="20">
        <v>-23.956</v>
      </c>
      <c r="Y21" s="20">
        <v>-16.940999999999999</v>
      </c>
      <c r="Z21" s="20">
        <v>-13.622999999999999</v>
      </c>
      <c r="AA21" s="20">
        <v>-6.0110000000000001</v>
      </c>
      <c r="AB21" s="20">
        <v>-5.6230000000000002</v>
      </c>
      <c r="AC21" s="20">
        <v>-2.278</v>
      </c>
      <c r="AD21" s="20">
        <v>-10.526</v>
      </c>
      <c r="AE21" s="9">
        <v>0.38200000000000001</v>
      </c>
    </row>
    <row r="22" spans="1:31" x14ac:dyDescent="0.25">
      <c r="A22" s="17" t="s">
        <v>105</v>
      </c>
      <c r="B22" s="14">
        <v>292.87241399999999</v>
      </c>
      <c r="C22" s="14">
        <v>292.75040000000001</v>
      </c>
      <c r="D22" s="14">
        <v>609.83080700000005</v>
      </c>
      <c r="E22" s="14">
        <v>236.286362</v>
      </c>
      <c r="F22" s="14">
        <v>158.14796000000001</v>
      </c>
      <c r="G22" s="14">
        <v>166.22790000000001</v>
      </c>
      <c r="H22" s="14">
        <v>204.070223</v>
      </c>
      <c r="I22" s="14">
        <v>159.407625</v>
      </c>
      <c r="J22" s="14">
        <v>64.473844999999997</v>
      </c>
      <c r="K22" s="33">
        <v>-25.708493000000001</v>
      </c>
      <c r="L22" s="14">
        <v>83.435648999999998</v>
      </c>
      <c r="M22" s="14">
        <v>1.745754</v>
      </c>
      <c r="N22" s="14">
        <v>25.44</v>
      </c>
      <c r="O22" s="33">
        <v>-28.481999999999999</v>
      </c>
      <c r="P22" s="14">
        <v>97.995999999999995</v>
      </c>
      <c r="Q22" s="14">
        <v>52.256999999999998</v>
      </c>
      <c r="R22" s="14">
        <v>93.21</v>
      </c>
      <c r="S22" s="33">
        <v>-6.0659999999999998</v>
      </c>
      <c r="T22" s="14">
        <v>31.036000000000001</v>
      </c>
      <c r="U22" s="33">
        <v>-13.791</v>
      </c>
      <c r="V22" s="14">
        <v>5.19</v>
      </c>
      <c r="W22" s="14">
        <v>0</v>
      </c>
      <c r="X22" s="14">
        <v>0</v>
      </c>
      <c r="Y22" s="14">
        <v>7.907</v>
      </c>
      <c r="Z22" s="14">
        <v>13.731</v>
      </c>
      <c r="AA22" s="14">
        <v>0.68300000000000005</v>
      </c>
      <c r="AB22" s="14">
        <v>3.9169999999999998</v>
      </c>
      <c r="AC22" s="14">
        <v>0.35499999999999998</v>
      </c>
      <c r="AD22" s="33">
        <v>-0.41099999999999998</v>
      </c>
      <c r="AE22" s="14">
        <v>7.3659999999999997</v>
      </c>
    </row>
    <row r="23" spans="1:31" x14ac:dyDescent="0.25">
      <c r="A23" s="8" t="s">
        <v>106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9">
        <v>7.8920000000000003</v>
      </c>
      <c r="V23" s="9">
        <v>8.0399999999999991</v>
      </c>
      <c r="W23" s="9">
        <v>10.474</v>
      </c>
      <c r="X23" s="20">
        <v>-2.6859999999999999</v>
      </c>
      <c r="Y23" s="20">
        <v>-0.85599999999999998</v>
      </c>
      <c r="Z23" s="20">
        <v>-0.27400000000000002</v>
      </c>
      <c r="AA23" s="9">
        <v>1.33</v>
      </c>
      <c r="AB23" s="9">
        <v>4.5129999999999999</v>
      </c>
      <c r="AC23" s="9">
        <v>2.5259999999999998</v>
      </c>
      <c r="AD23" s="9">
        <v>3.1989999999999998</v>
      </c>
      <c r="AE23" s="20">
        <v>-2.2000000000000002</v>
      </c>
    </row>
    <row r="24" spans="1:31" x14ac:dyDescent="0.25">
      <c r="A24" s="17" t="s">
        <v>107</v>
      </c>
      <c r="B24" s="14">
        <v>75.819761999999997</v>
      </c>
      <c r="C24" s="33">
        <v>-141.61783299999999</v>
      </c>
      <c r="D24" s="14">
        <v>75.608832000000007</v>
      </c>
      <c r="E24" s="33">
        <v>-35.950135000000003</v>
      </c>
      <c r="F24" s="14">
        <v>26.148247999999999</v>
      </c>
      <c r="G24" s="14">
        <v>42.718505</v>
      </c>
      <c r="H24" s="14">
        <v>36.995187000000001</v>
      </c>
      <c r="I24" s="14">
        <v>57.853974000000001</v>
      </c>
      <c r="J24" s="14">
        <v>106.135715</v>
      </c>
      <c r="K24" s="33">
        <v>-14.270391999999999</v>
      </c>
      <c r="L24" s="33">
        <v>-16.180278000000001</v>
      </c>
      <c r="M24" s="14">
        <v>0.38794499999999998</v>
      </c>
      <c r="N24" s="14">
        <v>0.91100000000000003</v>
      </c>
      <c r="O24" s="14">
        <v>0.42499999999999999</v>
      </c>
      <c r="P24" s="33">
        <v>-14.379</v>
      </c>
      <c r="Q24" s="33">
        <v>-9.5839999999999996</v>
      </c>
      <c r="R24" s="14">
        <v>1.373</v>
      </c>
      <c r="S24" s="33">
        <v>-27.265000000000001</v>
      </c>
      <c r="T24" s="33">
        <v>-55.895000000000003</v>
      </c>
      <c r="U24" s="33">
        <v>-41.792999999999999</v>
      </c>
      <c r="V24" s="33">
        <v>-5.9080000000000004</v>
      </c>
      <c r="W24" s="14">
        <v>35.066000000000003</v>
      </c>
      <c r="X24" s="14">
        <v>49.003</v>
      </c>
      <c r="Y24" s="14">
        <v>1.1890000000000001</v>
      </c>
      <c r="Z24" s="33">
        <v>-0.26300000000000001</v>
      </c>
      <c r="AA24" s="14">
        <v>2.0640000000000001</v>
      </c>
      <c r="AB24" s="14">
        <v>2.4089999999999998</v>
      </c>
      <c r="AC24" s="33">
        <v>-1.6559999999999999</v>
      </c>
      <c r="AD24" s="14">
        <v>2.57</v>
      </c>
      <c r="AE24" s="14">
        <v>0.46500000000000002</v>
      </c>
    </row>
    <row r="25" spans="1:31" x14ac:dyDescent="0.25">
      <c r="A25" s="18" t="s">
        <v>108</v>
      </c>
      <c r="B25" s="9">
        <v>3866.8078559999999</v>
      </c>
      <c r="C25" s="9">
        <v>3624.8373790000001</v>
      </c>
      <c r="D25" s="9">
        <v>4855.4543819999999</v>
      </c>
      <c r="E25" s="9">
        <v>3711.814112</v>
      </c>
      <c r="F25" s="9">
        <v>2299.3678650000002</v>
      </c>
      <c r="G25" s="9">
        <v>2454.8298850000001</v>
      </c>
      <c r="H25" s="9">
        <v>1652.9820649999999</v>
      </c>
      <c r="I25" s="9">
        <v>1619.6364430000001</v>
      </c>
      <c r="J25" s="9">
        <v>1637.179429</v>
      </c>
      <c r="K25" s="9">
        <v>1482.2688880000001</v>
      </c>
      <c r="L25" s="9">
        <v>1278.5343539999999</v>
      </c>
      <c r="M25" s="9">
        <v>1169.4613879999999</v>
      </c>
      <c r="N25" s="9">
        <v>1018.119</v>
      </c>
      <c r="O25" s="9">
        <v>1168.492</v>
      </c>
      <c r="P25" s="9">
        <v>1024.8240000000001</v>
      </c>
      <c r="Q25" s="9">
        <v>715.33600000000001</v>
      </c>
      <c r="R25" s="9">
        <v>480.93799999999999</v>
      </c>
      <c r="S25" s="9">
        <v>522.55999999999995</v>
      </c>
      <c r="T25" s="9">
        <v>567.822</v>
      </c>
      <c r="U25" s="9">
        <v>206.994</v>
      </c>
      <c r="V25" s="9">
        <v>115.515</v>
      </c>
      <c r="W25" s="9">
        <v>130.08500000000001</v>
      </c>
      <c r="X25" s="9">
        <v>129.03800000000001</v>
      </c>
      <c r="Y25" s="9">
        <v>54.073999999999998</v>
      </c>
      <c r="Z25" s="9">
        <v>72.376999999999995</v>
      </c>
      <c r="AA25" s="9">
        <v>67.3</v>
      </c>
      <c r="AB25" s="9">
        <v>57.859000000000002</v>
      </c>
      <c r="AC25" s="9">
        <v>56.972999999999999</v>
      </c>
      <c r="AD25" s="9">
        <v>41.368000000000002</v>
      </c>
      <c r="AE25" s="9">
        <v>38.371000000000002</v>
      </c>
    </row>
    <row r="26" spans="1:31" x14ac:dyDescent="0.25">
      <c r="A26" s="16" t="s">
        <v>109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x14ac:dyDescent="0.25">
      <c r="A27" s="5" t="s">
        <v>110</v>
      </c>
      <c r="B27" s="4">
        <v>-2515.4321</v>
      </c>
      <c r="C27" s="4">
        <v>-1720.5118869999999</v>
      </c>
      <c r="D27" s="4">
        <v>-2234.8844530000001</v>
      </c>
      <c r="E27" s="4">
        <v>-2040.0582649999999</v>
      </c>
      <c r="F27" s="4">
        <v>-1796.5384529999999</v>
      </c>
      <c r="G27" s="4">
        <v>-1281.0389279999999</v>
      </c>
      <c r="H27" s="4">
        <v>-1141.0164179999999</v>
      </c>
      <c r="I27" s="4">
        <v>-777.38701500000002</v>
      </c>
      <c r="J27" s="4">
        <v>-496.82080400000001</v>
      </c>
      <c r="K27" s="4">
        <v>-437.80691300000001</v>
      </c>
      <c r="L27" s="4">
        <v>-438.71945799999997</v>
      </c>
      <c r="M27" s="4">
        <v>-313.65385099999997</v>
      </c>
      <c r="N27" s="4">
        <v>-212.21</v>
      </c>
      <c r="O27" s="4">
        <v>-296.214</v>
      </c>
      <c r="P27" s="4">
        <v>-317.90300000000002</v>
      </c>
      <c r="Q27" s="4">
        <v>-244.66399999999999</v>
      </c>
      <c r="R27" s="4">
        <v>-284.786</v>
      </c>
      <c r="S27" s="4">
        <v>-130.613</v>
      </c>
      <c r="T27" s="4">
        <v>-114.01600000000001</v>
      </c>
      <c r="U27" s="4">
        <v>-87.713999999999999</v>
      </c>
      <c r="V27" s="4">
        <v>-110.636</v>
      </c>
      <c r="W27" s="4">
        <v>-82.858999999999995</v>
      </c>
      <c r="X27" s="4">
        <v>-60.908999999999999</v>
      </c>
      <c r="Y27" s="4">
        <v>-37.168999999999997</v>
      </c>
      <c r="Z27" s="4">
        <v>-39.021999999999998</v>
      </c>
      <c r="AA27" s="4">
        <v>-21.161000000000001</v>
      </c>
      <c r="AB27" s="4">
        <v>-16.623000000000001</v>
      </c>
      <c r="AC27" s="4">
        <v>-16.219000000000001</v>
      </c>
      <c r="AD27" s="4">
        <v>-31.355</v>
      </c>
      <c r="AE27" s="4">
        <v>-49.77</v>
      </c>
    </row>
    <row r="28" spans="1:31" x14ac:dyDescent="0.25">
      <c r="A28" s="17" t="s">
        <v>111</v>
      </c>
      <c r="B28" s="33">
        <v>-1825.6209329999999</v>
      </c>
      <c r="C28" s="33">
        <v>-1487.6077769999999</v>
      </c>
      <c r="D28" s="33">
        <v>-1603.7383910000001</v>
      </c>
      <c r="E28" s="33">
        <v>-1800.191806</v>
      </c>
      <c r="F28" s="33">
        <v>-1562.7423530000001</v>
      </c>
      <c r="G28" s="33">
        <v>-1005.110938</v>
      </c>
      <c r="H28" s="33">
        <v>-913.60873000000004</v>
      </c>
      <c r="I28" s="33">
        <v>-680.36823600000002</v>
      </c>
      <c r="J28" s="33">
        <v>-417.579206</v>
      </c>
      <c r="K28" s="33">
        <v>-385.51845300000002</v>
      </c>
      <c r="L28" s="33">
        <v>-422.24676599999998</v>
      </c>
      <c r="M28" s="33">
        <v>-299.88178900000003</v>
      </c>
      <c r="N28" s="33">
        <v>-198.47200000000001</v>
      </c>
      <c r="O28" s="33">
        <v>-244.28800000000001</v>
      </c>
      <c r="P28" s="33">
        <v>-285.61099999999999</v>
      </c>
      <c r="Q28" s="33">
        <v>-218.08600000000001</v>
      </c>
      <c r="R28" s="33">
        <v>-205.48</v>
      </c>
      <c r="S28" s="33">
        <v>-122.065</v>
      </c>
      <c r="T28" s="33">
        <v>-105.015</v>
      </c>
      <c r="U28" s="33">
        <v>-79.590999999999994</v>
      </c>
      <c r="V28" s="33">
        <v>-74.278999999999996</v>
      </c>
      <c r="W28" s="33">
        <v>-82.858999999999995</v>
      </c>
      <c r="X28" s="33">
        <v>-60.908999999999999</v>
      </c>
      <c r="Y28" s="33">
        <v>-37.168999999999997</v>
      </c>
      <c r="Z28" s="33">
        <v>-39.021999999999998</v>
      </c>
      <c r="AA28" s="33">
        <v>-21.161000000000001</v>
      </c>
      <c r="AB28" s="33">
        <v>-16.623000000000001</v>
      </c>
      <c r="AC28" s="33">
        <v>-16.219000000000001</v>
      </c>
      <c r="AD28" s="33">
        <v>-31.355</v>
      </c>
      <c r="AE28" s="33">
        <v>-49.77</v>
      </c>
    </row>
    <row r="29" spans="1:31" x14ac:dyDescent="0.25">
      <c r="A29" s="8" t="s">
        <v>112</v>
      </c>
      <c r="B29" s="20">
        <v>-689.81116699999995</v>
      </c>
      <c r="C29" s="20">
        <v>-232.90411</v>
      </c>
      <c r="D29" s="20">
        <v>-631.14606200000003</v>
      </c>
      <c r="E29" s="20">
        <v>-239.86645899999999</v>
      </c>
      <c r="F29" s="20">
        <v>-233.7961</v>
      </c>
      <c r="G29" s="20">
        <v>-275.92799000000002</v>
      </c>
      <c r="H29" s="20">
        <v>-227.40768800000001</v>
      </c>
      <c r="I29" s="20">
        <v>-97.018778999999995</v>
      </c>
      <c r="J29" s="20">
        <v>-79.241596999999999</v>
      </c>
      <c r="K29" s="20">
        <v>-52.288459000000003</v>
      </c>
      <c r="L29" s="20">
        <v>-16.472691999999999</v>
      </c>
      <c r="M29" s="20">
        <v>-13.772061000000001</v>
      </c>
      <c r="N29" s="20">
        <v>-13.738</v>
      </c>
      <c r="O29" s="20">
        <v>-51.926000000000002</v>
      </c>
      <c r="P29" s="20">
        <v>-32.292000000000002</v>
      </c>
      <c r="Q29" s="20">
        <v>-26.577999999999999</v>
      </c>
      <c r="R29" s="20">
        <v>-79.305999999999997</v>
      </c>
      <c r="S29" s="20">
        <v>-8.548</v>
      </c>
      <c r="T29" s="20">
        <v>-9.0009999999999994</v>
      </c>
      <c r="U29" s="20">
        <v>-8.1229999999999993</v>
      </c>
      <c r="V29" s="20">
        <v>-36.356999999999999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</row>
    <row r="30" spans="1:31" x14ac:dyDescent="0.25">
      <c r="A30" s="19" t="s">
        <v>113</v>
      </c>
      <c r="B30" s="33">
        <v>-15660.497482999999</v>
      </c>
      <c r="C30" s="14">
        <v>0</v>
      </c>
      <c r="D30" s="14">
        <v>0</v>
      </c>
      <c r="E30" s="33">
        <v>-26.552382000000001</v>
      </c>
      <c r="F30" s="14">
        <v>0</v>
      </c>
      <c r="G30" s="33">
        <v>-696.53103899999996</v>
      </c>
      <c r="H30" s="14">
        <v>0</v>
      </c>
      <c r="I30" s="33">
        <v>-336.13021700000002</v>
      </c>
      <c r="J30" s="2"/>
      <c r="K30" s="2"/>
      <c r="L30" s="2"/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33">
        <v>-105.938</v>
      </c>
      <c r="S30" s="33">
        <v>-14.92</v>
      </c>
      <c r="T30" s="14">
        <v>0</v>
      </c>
      <c r="U30" s="33">
        <v>-772.87</v>
      </c>
      <c r="V30" s="33">
        <v>-16.222000000000001</v>
      </c>
      <c r="W30" s="33">
        <v>-313.20299999999997</v>
      </c>
      <c r="X30" s="33">
        <v>-905.87800000000004</v>
      </c>
      <c r="Y30" s="33">
        <v>-0.65300000000000002</v>
      </c>
      <c r="Z30" s="14">
        <v>0</v>
      </c>
      <c r="AA30" s="14">
        <v>0</v>
      </c>
      <c r="AB30" s="14">
        <v>0</v>
      </c>
      <c r="AC30" s="14">
        <v>0</v>
      </c>
      <c r="AD30" s="33">
        <v>-27.542000000000002</v>
      </c>
      <c r="AE30" s="33">
        <v>-0.67200000000000004</v>
      </c>
    </row>
    <row r="31" spans="1:31" x14ac:dyDescent="0.25">
      <c r="A31" s="18" t="s">
        <v>114</v>
      </c>
      <c r="B31" s="9">
        <v>165.01948200000001</v>
      </c>
      <c r="C31" s="9">
        <v>0</v>
      </c>
      <c r="D31" s="9">
        <v>0</v>
      </c>
      <c r="E31" s="9">
        <v>0</v>
      </c>
      <c r="F31" s="15"/>
      <c r="G31" s="9">
        <v>0</v>
      </c>
      <c r="H31" s="9">
        <v>0</v>
      </c>
      <c r="I31" s="9">
        <v>0.13741999999999999</v>
      </c>
      <c r="J31" s="9">
        <v>0.36018899999999998</v>
      </c>
      <c r="K31" s="9">
        <v>0.32680300000000001</v>
      </c>
      <c r="L31" s="9">
        <v>0.38988600000000001</v>
      </c>
      <c r="M31" s="9">
        <v>9.6986000000000003E-2</v>
      </c>
      <c r="N31" s="9">
        <v>0.32</v>
      </c>
      <c r="O31" s="9">
        <v>0.64100000000000001</v>
      </c>
      <c r="P31" s="9">
        <v>1.411</v>
      </c>
      <c r="Q31" s="9">
        <v>0.84499999999999997</v>
      </c>
      <c r="R31" s="9">
        <v>3.9289999999999998</v>
      </c>
      <c r="S31" s="9">
        <v>2.7389999999999999</v>
      </c>
      <c r="T31" s="9">
        <v>460.84699999999998</v>
      </c>
      <c r="U31" s="9">
        <v>162.04</v>
      </c>
      <c r="V31" s="9">
        <v>8.2089999999999996</v>
      </c>
      <c r="W31" s="9">
        <v>0.39800000000000002</v>
      </c>
      <c r="X31" s="9">
        <v>0.26900000000000002</v>
      </c>
      <c r="Y31" s="9">
        <v>0.32800000000000001</v>
      </c>
      <c r="Z31" s="9">
        <v>0.65700000000000003</v>
      </c>
      <c r="AA31" s="9">
        <v>0.47599999999999998</v>
      </c>
      <c r="AB31" s="9">
        <v>0.11</v>
      </c>
      <c r="AC31" s="9">
        <v>0.252</v>
      </c>
      <c r="AD31" s="9">
        <v>3.2000000000000001E-2</v>
      </c>
      <c r="AE31" s="9">
        <v>0.27500000000000002</v>
      </c>
    </row>
    <row r="32" spans="1:31" x14ac:dyDescent="0.25">
      <c r="A32" s="6" t="s">
        <v>115</v>
      </c>
      <c r="B32" s="7">
        <v>404.37206300000003</v>
      </c>
      <c r="C32" s="7">
        <v>-534.61766299999999</v>
      </c>
      <c r="D32" s="7">
        <v>0</v>
      </c>
      <c r="E32" s="7">
        <v>0</v>
      </c>
      <c r="F32" s="7">
        <v>-3.4957549999999999</v>
      </c>
      <c r="G32" s="7">
        <v>-2.323061</v>
      </c>
      <c r="H32" s="7">
        <v>-3.182382</v>
      </c>
      <c r="I32" s="7">
        <v>0.13741999999999999</v>
      </c>
      <c r="J32" s="7">
        <v>0.24012600000000001</v>
      </c>
      <c r="K32" s="7">
        <v>0.108934</v>
      </c>
      <c r="L32" s="7">
        <v>0.19494300000000001</v>
      </c>
      <c r="M32" s="7">
        <v>1.0668500000000001</v>
      </c>
      <c r="N32" s="7">
        <v>2.2480000000000002</v>
      </c>
      <c r="O32" s="7">
        <v>2.6190000000000002</v>
      </c>
      <c r="P32" s="7">
        <v>-133.03700000000001</v>
      </c>
      <c r="Q32" s="7">
        <v>-4.2000000000000003E-2</v>
      </c>
      <c r="R32" s="7">
        <v>-0.128</v>
      </c>
      <c r="S32" s="7">
        <v>-0.13200000000000001</v>
      </c>
      <c r="T32" s="7">
        <v>-0.27700000000000002</v>
      </c>
      <c r="U32" s="7">
        <v>-0.63500000000000001</v>
      </c>
      <c r="V32" s="7">
        <v>-0.75</v>
      </c>
      <c r="W32" s="7">
        <v>-0.58899999999999997</v>
      </c>
      <c r="X32" s="7">
        <v>-0.89400000000000002</v>
      </c>
      <c r="Y32" s="7">
        <v>29.945</v>
      </c>
      <c r="Z32" s="7">
        <v>-3.3279999999999998</v>
      </c>
      <c r="AA32" s="7">
        <v>-10.266</v>
      </c>
      <c r="AB32" s="7">
        <v>-4.2789999999999999</v>
      </c>
      <c r="AC32" s="7">
        <v>-3.1190000000000002</v>
      </c>
      <c r="AD32" s="7">
        <v>-32.176000000000002</v>
      </c>
      <c r="AE32" s="7">
        <v>0</v>
      </c>
    </row>
    <row r="33" spans="1:31" x14ac:dyDescent="0.25">
      <c r="A33" s="8" t="s">
        <v>116</v>
      </c>
      <c r="B33" s="9">
        <v>0</v>
      </c>
      <c r="C33" s="9">
        <v>534.61766299999999</v>
      </c>
      <c r="D33" s="9">
        <v>0</v>
      </c>
      <c r="E33" s="9">
        <v>0</v>
      </c>
      <c r="F33" s="9">
        <v>3.4957549999999999</v>
      </c>
      <c r="G33" s="9">
        <v>2.323061</v>
      </c>
      <c r="H33" s="9">
        <v>3.182382</v>
      </c>
      <c r="I33" s="15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133.03700000000001</v>
      </c>
      <c r="Q33" s="9">
        <v>4.2000000000000003E-2</v>
      </c>
      <c r="R33" s="9">
        <v>0.128</v>
      </c>
      <c r="S33" s="9">
        <v>0.13200000000000001</v>
      </c>
      <c r="T33" s="9">
        <v>0.27700000000000002</v>
      </c>
      <c r="U33" s="9">
        <v>0.63500000000000001</v>
      </c>
      <c r="V33" s="9">
        <v>0.75</v>
      </c>
      <c r="W33" s="9">
        <v>0.58899999999999997</v>
      </c>
      <c r="X33" s="9">
        <v>0.89400000000000002</v>
      </c>
      <c r="Y33" s="9">
        <v>8.5470000000000006</v>
      </c>
      <c r="Z33" s="9">
        <v>3.3279999999999998</v>
      </c>
      <c r="AA33" s="9">
        <v>17.765999999999998</v>
      </c>
      <c r="AB33" s="9">
        <v>4.2789999999999999</v>
      </c>
      <c r="AC33" s="9">
        <v>3.1190000000000002</v>
      </c>
      <c r="AD33" s="9">
        <v>32.176000000000002</v>
      </c>
      <c r="AE33" s="9">
        <v>0</v>
      </c>
    </row>
    <row r="34" spans="1:31" x14ac:dyDescent="0.25">
      <c r="A34" s="17" t="s">
        <v>117</v>
      </c>
      <c r="B34" s="14">
        <v>404.37206300000003</v>
      </c>
      <c r="C34" s="14">
        <v>0</v>
      </c>
      <c r="D34" s="14">
        <v>0</v>
      </c>
      <c r="E34" s="14">
        <v>0</v>
      </c>
      <c r="F34" s="14">
        <v>0</v>
      </c>
      <c r="G34" s="2"/>
      <c r="H34" s="2"/>
      <c r="I34" s="14">
        <v>0.13741999999999999</v>
      </c>
      <c r="J34" s="14">
        <v>0.24012600000000001</v>
      </c>
      <c r="K34" s="14">
        <v>0.108934</v>
      </c>
      <c r="L34" s="14">
        <v>0.19494300000000001</v>
      </c>
      <c r="M34" s="14">
        <v>1.0668500000000001</v>
      </c>
      <c r="N34" s="14">
        <v>2.2480000000000002</v>
      </c>
      <c r="O34" s="14">
        <v>2.6190000000000002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38.491999999999997</v>
      </c>
      <c r="Z34" s="14">
        <v>0</v>
      </c>
      <c r="AA34" s="14">
        <v>7.5</v>
      </c>
      <c r="AB34" s="14">
        <v>0</v>
      </c>
      <c r="AC34" s="14">
        <v>0</v>
      </c>
      <c r="AD34" s="14">
        <v>0</v>
      </c>
      <c r="AE34" s="14">
        <v>0</v>
      </c>
    </row>
    <row r="35" spans="1:31" x14ac:dyDescent="0.25">
      <c r="A35" s="5" t="s">
        <v>100</v>
      </c>
      <c r="B35" s="4">
        <v>0</v>
      </c>
      <c r="C35" s="4">
        <v>-0.96526299999999998</v>
      </c>
      <c r="D35" s="4">
        <v>-8.1775509999999993</v>
      </c>
      <c r="E35" s="4">
        <v>27.894918000000001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4.74</v>
      </c>
      <c r="R35" s="4">
        <v>-448.41899999999998</v>
      </c>
      <c r="S35" s="4">
        <v>-15.111000000000001</v>
      </c>
      <c r="T35" s="4">
        <v>-129.08199999999999</v>
      </c>
      <c r="U35" s="4">
        <v>-25.751999999999999</v>
      </c>
      <c r="V35" s="4">
        <v>-37.789000000000001</v>
      </c>
      <c r="W35" s="4">
        <v>-9.0329999999999995</v>
      </c>
      <c r="X35" s="4">
        <v>0</v>
      </c>
      <c r="Y35" s="4">
        <v>2.0830000000000002</v>
      </c>
      <c r="Z35" s="4">
        <v>2.1320000000000001</v>
      </c>
      <c r="AA35" s="4">
        <v>3.0259999999999998</v>
      </c>
      <c r="AB35" s="4">
        <v>4.2789999999999999</v>
      </c>
      <c r="AC35" s="4">
        <v>3.1190000000000002</v>
      </c>
      <c r="AD35" s="4">
        <v>1.34</v>
      </c>
      <c r="AE35" s="4">
        <v>0</v>
      </c>
    </row>
    <row r="36" spans="1:31" x14ac:dyDescent="0.25">
      <c r="A36" s="17" t="s">
        <v>118</v>
      </c>
      <c r="B36" s="14">
        <v>0</v>
      </c>
      <c r="C36" s="33">
        <v>-0.96526299999999998</v>
      </c>
      <c r="D36" s="33">
        <v>-8.1775509999999993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33">
        <v>-2.585</v>
      </c>
      <c r="R36" s="33">
        <v>-490.024</v>
      </c>
      <c r="S36" s="33">
        <v>-15.111000000000001</v>
      </c>
      <c r="T36" s="33">
        <v>-129.08199999999999</v>
      </c>
      <c r="U36" s="33">
        <v>-25.751999999999999</v>
      </c>
      <c r="V36" s="33">
        <v>-37.789000000000001</v>
      </c>
      <c r="W36" s="33">
        <v>-9.0329999999999995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</row>
    <row r="37" spans="1:31" x14ac:dyDescent="0.25">
      <c r="A37" s="8" t="s">
        <v>119</v>
      </c>
      <c r="B37" s="9">
        <v>0</v>
      </c>
      <c r="C37" s="9">
        <v>0</v>
      </c>
      <c r="D37" s="9">
        <v>0</v>
      </c>
      <c r="E37" s="9">
        <v>27.894918000000001</v>
      </c>
      <c r="F37" s="9">
        <v>0</v>
      </c>
      <c r="G37" s="15"/>
      <c r="H37" s="15"/>
      <c r="I37" s="15"/>
      <c r="J37" s="15"/>
      <c r="K37" s="15"/>
      <c r="L37" s="15"/>
      <c r="M37" s="9">
        <v>0</v>
      </c>
      <c r="N37" s="9">
        <v>0</v>
      </c>
      <c r="O37" s="9">
        <v>0</v>
      </c>
      <c r="P37" s="9">
        <v>0</v>
      </c>
      <c r="Q37" s="9">
        <v>7.3250000000000002</v>
      </c>
      <c r="R37" s="9">
        <v>41.604999999999997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2.0830000000000002</v>
      </c>
      <c r="Z37" s="9">
        <v>2.1320000000000001</v>
      </c>
      <c r="AA37" s="9">
        <v>3.0259999999999998</v>
      </c>
      <c r="AB37" s="9">
        <v>4.2789999999999999</v>
      </c>
      <c r="AC37" s="9">
        <v>3.1190000000000002</v>
      </c>
      <c r="AD37" s="9">
        <v>1.34</v>
      </c>
      <c r="AE37" s="9">
        <v>0</v>
      </c>
    </row>
    <row r="38" spans="1:31" x14ac:dyDescent="0.25">
      <c r="A38" s="19" t="s">
        <v>120</v>
      </c>
      <c r="B38" s="33">
        <v>-17606.538037999999</v>
      </c>
      <c r="C38" s="33">
        <v>-2256.0948130000002</v>
      </c>
      <c r="D38" s="33">
        <v>-2243.0620039999999</v>
      </c>
      <c r="E38" s="33">
        <v>-2038.7157279999999</v>
      </c>
      <c r="F38" s="33">
        <v>-1800.034208</v>
      </c>
      <c r="G38" s="33">
        <v>-1979.8930270000001</v>
      </c>
      <c r="H38" s="33">
        <v>-1144.1987999999999</v>
      </c>
      <c r="I38" s="33">
        <v>-1113.242391</v>
      </c>
      <c r="J38" s="33">
        <v>-496.22048899999999</v>
      </c>
      <c r="K38" s="33">
        <v>-437.37117499999999</v>
      </c>
      <c r="L38" s="33">
        <v>-438.13462900000002</v>
      </c>
      <c r="M38" s="33">
        <v>-312.49001399999997</v>
      </c>
      <c r="N38" s="33">
        <v>-209.642</v>
      </c>
      <c r="O38" s="33">
        <v>-292.95400000000001</v>
      </c>
      <c r="P38" s="33">
        <v>-449.529</v>
      </c>
      <c r="Q38" s="33">
        <v>-239.12100000000001</v>
      </c>
      <c r="R38" s="33">
        <v>-835.34199999999998</v>
      </c>
      <c r="S38" s="33">
        <v>-158.03700000000001</v>
      </c>
      <c r="T38" s="14">
        <v>217.47200000000001</v>
      </c>
      <c r="U38" s="33">
        <v>-724.93100000000004</v>
      </c>
      <c r="V38" s="33">
        <v>-157.18799999999999</v>
      </c>
      <c r="W38" s="33">
        <v>-405.286</v>
      </c>
      <c r="X38" s="33">
        <v>-967.41200000000003</v>
      </c>
      <c r="Y38" s="33">
        <v>-5.4660000000000002</v>
      </c>
      <c r="Z38" s="33">
        <v>-39.561</v>
      </c>
      <c r="AA38" s="33">
        <v>-27.925000000000001</v>
      </c>
      <c r="AB38" s="33">
        <v>-16.513000000000002</v>
      </c>
      <c r="AC38" s="33">
        <v>-15.967000000000001</v>
      </c>
      <c r="AD38" s="33">
        <v>-89.700999999999993</v>
      </c>
      <c r="AE38" s="33">
        <v>-50.167000000000002</v>
      </c>
    </row>
    <row r="39" spans="1:31" x14ac:dyDescent="0.25">
      <c r="A39" s="3" t="s">
        <v>121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6" t="s">
        <v>122</v>
      </c>
      <c r="B40" s="7">
        <v>-1613.0282669999999</v>
      </c>
      <c r="C40" s="7">
        <v>-1432.3120120000001</v>
      </c>
      <c r="D40" s="7">
        <v>-1284.2776710000001</v>
      </c>
      <c r="E40" s="7">
        <v>-1317.3263039999999</v>
      </c>
      <c r="F40" s="7">
        <v>-1128.150081</v>
      </c>
      <c r="G40" s="7">
        <v>-867.53412000000003</v>
      </c>
      <c r="H40" s="7">
        <v>-797.31920100000002</v>
      </c>
      <c r="I40" s="7">
        <v>-795.66392399999995</v>
      </c>
      <c r="J40" s="7">
        <v>-642.81744400000002</v>
      </c>
      <c r="K40" s="7">
        <v>-568.09232399999996</v>
      </c>
      <c r="L40" s="7">
        <v>-486.77293300000002</v>
      </c>
      <c r="M40" s="7">
        <v>-411.51307600000001</v>
      </c>
      <c r="N40" s="7">
        <v>-435.88200000000001</v>
      </c>
      <c r="O40" s="7">
        <v>-429.47699999999998</v>
      </c>
      <c r="P40" s="7">
        <v>-319.49200000000002</v>
      </c>
      <c r="Q40" s="7">
        <v>-227.43100000000001</v>
      </c>
      <c r="R40" s="7">
        <v>-162.53399999999999</v>
      </c>
      <c r="S40" s="7">
        <v>-124.39400000000001</v>
      </c>
      <c r="T40" s="7">
        <v>-63.508000000000003</v>
      </c>
      <c r="U40" s="7">
        <v>-35.363999999999997</v>
      </c>
      <c r="V40" s="7">
        <v>-54.091000000000001</v>
      </c>
      <c r="W40" s="7">
        <v>-45.947000000000003</v>
      </c>
      <c r="X40" s="7">
        <v>-35.892000000000003</v>
      </c>
      <c r="Y40" s="7">
        <v>-29.143999999999998</v>
      </c>
      <c r="Z40" s="7">
        <v>-25.013999999999999</v>
      </c>
      <c r="AA40" s="7">
        <v>-21.001999999999999</v>
      </c>
      <c r="AB40" s="7">
        <v>-17.55</v>
      </c>
      <c r="AC40" s="7">
        <v>-15.6</v>
      </c>
      <c r="AD40" s="7">
        <v>-13</v>
      </c>
      <c r="AE40" s="7">
        <v>-5.4379999999999997</v>
      </c>
    </row>
    <row r="41" spans="1:31" x14ac:dyDescent="0.25">
      <c r="A41" s="8" t="s">
        <v>123</v>
      </c>
      <c r="B41" s="20">
        <v>-1613.0282669999999</v>
      </c>
      <c r="C41" s="20">
        <v>-1432.3120120000001</v>
      </c>
      <c r="D41" s="20">
        <v>-1284.2776710000001</v>
      </c>
      <c r="E41" s="20">
        <v>-1317.3263039999999</v>
      </c>
      <c r="F41" s="20">
        <v>-1128.150081</v>
      </c>
      <c r="G41" s="20">
        <v>-867.53412000000003</v>
      </c>
      <c r="H41" s="20">
        <v>-797.31920100000002</v>
      </c>
      <c r="I41" s="20">
        <v>-795.66392399999995</v>
      </c>
      <c r="J41" s="20">
        <v>-642.81744400000002</v>
      </c>
      <c r="K41" s="20">
        <v>-568.09232399999996</v>
      </c>
      <c r="L41" s="20">
        <v>-486.77293300000002</v>
      </c>
      <c r="M41" s="20">
        <v>-411.51307600000001</v>
      </c>
      <c r="N41" s="20">
        <v>-435.88200000000001</v>
      </c>
      <c r="O41" s="20">
        <v>-429.47699999999998</v>
      </c>
      <c r="P41" s="20">
        <v>-319.49200000000002</v>
      </c>
      <c r="Q41" s="20">
        <v>-227.43100000000001</v>
      </c>
      <c r="R41" s="20">
        <v>-162.53399999999999</v>
      </c>
      <c r="S41" s="20">
        <v>-124.39400000000001</v>
      </c>
      <c r="T41" s="20">
        <v>-63.508000000000003</v>
      </c>
      <c r="U41" s="20">
        <v>-35.363999999999997</v>
      </c>
      <c r="V41" s="20">
        <v>-54.091000000000001</v>
      </c>
      <c r="W41" s="20">
        <v>-45.947000000000003</v>
      </c>
      <c r="X41" s="20">
        <v>-35.892000000000003</v>
      </c>
      <c r="Y41" s="20">
        <v>-29.143999999999998</v>
      </c>
      <c r="Z41" s="20">
        <v>-25.013999999999999</v>
      </c>
      <c r="AA41" s="20">
        <v>-21.001999999999999</v>
      </c>
      <c r="AB41" s="20">
        <v>-17.55</v>
      </c>
      <c r="AC41" s="20">
        <v>-15.6</v>
      </c>
      <c r="AD41" s="20">
        <v>-13</v>
      </c>
      <c r="AE41" s="20">
        <v>-5.4379999999999997</v>
      </c>
    </row>
    <row r="42" spans="1:31" x14ac:dyDescent="0.25">
      <c r="A42" s="6" t="s">
        <v>124</v>
      </c>
      <c r="B42" s="7">
        <v>50.546508000000003</v>
      </c>
      <c r="C42" s="7">
        <v>6878.738077</v>
      </c>
      <c r="D42" s="7">
        <v>75.608832000000007</v>
      </c>
      <c r="E42" s="7">
        <v>62.651687000000003</v>
      </c>
      <c r="F42" s="7">
        <v>44.466005000000003</v>
      </c>
      <c r="G42" s="7">
        <v>-158.35530600000001</v>
      </c>
      <c r="H42" s="7">
        <v>-400.71488799999997</v>
      </c>
      <c r="I42" s="7">
        <v>-866.84767399999998</v>
      </c>
      <c r="J42" s="7">
        <v>-941.17406500000004</v>
      </c>
      <c r="K42" s="7">
        <v>-884.65537099999995</v>
      </c>
      <c r="L42" s="7">
        <v>-1085.833095</v>
      </c>
      <c r="M42" s="7">
        <v>-620.51865699999996</v>
      </c>
      <c r="N42" s="7">
        <v>-883.37400000000002</v>
      </c>
      <c r="O42" s="7">
        <v>-1708.123</v>
      </c>
      <c r="P42" s="7">
        <v>1804.962</v>
      </c>
      <c r="Q42" s="7">
        <v>13.099</v>
      </c>
      <c r="R42" s="7">
        <v>31.695</v>
      </c>
      <c r="S42" s="7">
        <v>-229.827</v>
      </c>
      <c r="T42" s="7">
        <v>-300.82499999999999</v>
      </c>
      <c r="U42" s="7">
        <v>544.178</v>
      </c>
      <c r="V42" s="7">
        <v>7.468</v>
      </c>
      <c r="W42" s="7">
        <v>326.45600000000002</v>
      </c>
      <c r="X42" s="7">
        <v>5.6920000000000002</v>
      </c>
      <c r="Y42" s="7">
        <v>356.51799999999997</v>
      </c>
      <c r="Z42" s="7">
        <v>0.75800000000000001</v>
      </c>
      <c r="AA42" s="7">
        <v>2.6680000000000001</v>
      </c>
      <c r="AB42" s="7">
        <v>0</v>
      </c>
      <c r="AC42" s="7">
        <v>0</v>
      </c>
      <c r="AD42" s="7">
        <v>0</v>
      </c>
      <c r="AE42" s="7">
        <v>0</v>
      </c>
    </row>
    <row r="43" spans="1:31" x14ac:dyDescent="0.25">
      <c r="A43" s="8" t="s">
        <v>125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20">
        <v>-178.617558</v>
      </c>
      <c r="H43" s="20">
        <v>-417.55499099999997</v>
      </c>
      <c r="I43" s="20">
        <v>-890.75881700000002</v>
      </c>
      <c r="J43" s="20">
        <v>-982.83593499999995</v>
      </c>
      <c r="K43" s="20">
        <v>-904.04567499999996</v>
      </c>
      <c r="L43" s="20">
        <v>-1121.0203260000001</v>
      </c>
      <c r="M43" s="20">
        <v>-630.50825099999997</v>
      </c>
      <c r="N43" s="20">
        <v>-900</v>
      </c>
      <c r="O43" s="20">
        <v>-1721.317</v>
      </c>
      <c r="P43" s="20">
        <v>-54.941000000000003</v>
      </c>
      <c r="Q43" s="9">
        <v>0</v>
      </c>
      <c r="R43" s="9">
        <v>0</v>
      </c>
      <c r="S43" s="20">
        <v>-281.53800000000001</v>
      </c>
      <c r="T43" s="20">
        <v>-317.79500000000002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</row>
    <row r="44" spans="1:31" x14ac:dyDescent="0.25">
      <c r="A44" s="11" t="s">
        <v>126</v>
      </c>
      <c r="B44" s="7">
        <v>50.546508000000003</v>
      </c>
      <c r="C44" s="7">
        <v>6878.738077</v>
      </c>
      <c r="D44" s="7">
        <v>75.608832000000007</v>
      </c>
      <c r="E44" s="7">
        <v>62.651687000000003</v>
      </c>
      <c r="F44" s="7">
        <v>44.466005000000003</v>
      </c>
      <c r="G44" s="7">
        <v>20.262252</v>
      </c>
      <c r="H44" s="7">
        <v>16.840102999999999</v>
      </c>
      <c r="I44" s="7">
        <v>23.911144</v>
      </c>
      <c r="J44" s="7">
        <v>41.66187</v>
      </c>
      <c r="K44" s="7">
        <v>19.390304</v>
      </c>
      <c r="L44" s="7">
        <v>35.18723</v>
      </c>
      <c r="M44" s="7">
        <v>9.9895940000000003</v>
      </c>
      <c r="N44" s="7">
        <v>16.626000000000001</v>
      </c>
      <c r="O44" s="7">
        <v>13.194000000000001</v>
      </c>
      <c r="P44" s="7">
        <v>1859.903</v>
      </c>
      <c r="Q44" s="7">
        <v>13.099</v>
      </c>
      <c r="R44" s="7">
        <v>31.695</v>
      </c>
      <c r="S44" s="7">
        <v>51.710999999999999</v>
      </c>
      <c r="T44" s="7">
        <v>16.97</v>
      </c>
      <c r="U44" s="7">
        <v>544.178</v>
      </c>
      <c r="V44" s="7">
        <v>7.468</v>
      </c>
      <c r="W44" s="7">
        <v>326.45600000000002</v>
      </c>
      <c r="X44" s="7">
        <v>5.6920000000000002</v>
      </c>
      <c r="Y44" s="7">
        <v>356.51799999999997</v>
      </c>
      <c r="Z44" s="7">
        <v>0.75800000000000001</v>
      </c>
      <c r="AA44" s="7">
        <v>2.6680000000000001</v>
      </c>
      <c r="AB44" s="7">
        <v>0</v>
      </c>
      <c r="AC44" s="7">
        <v>0</v>
      </c>
      <c r="AD44" s="7">
        <v>0</v>
      </c>
      <c r="AE44" s="7">
        <v>0</v>
      </c>
    </row>
    <row r="45" spans="1:31" x14ac:dyDescent="0.25">
      <c r="A45" s="12" t="s">
        <v>127</v>
      </c>
      <c r="B45" s="9">
        <v>50.546508000000003</v>
      </c>
      <c r="C45" s="9">
        <v>6878.738077</v>
      </c>
      <c r="D45" s="9">
        <v>75.608832000000007</v>
      </c>
      <c r="E45" s="9">
        <v>62.651687000000003</v>
      </c>
      <c r="F45" s="9">
        <v>44.466005000000003</v>
      </c>
      <c r="G45" s="9">
        <v>20.262252</v>
      </c>
      <c r="H45" s="9">
        <v>16.840102999999999</v>
      </c>
      <c r="I45" s="9">
        <v>23.911144</v>
      </c>
      <c r="J45" s="9">
        <v>41.66187</v>
      </c>
      <c r="K45" s="9">
        <v>19.390304</v>
      </c>
      <c r="L45" s="9">
        <v>35.18723</v>
      </c>
      <c r="M45" s="9">
        <v>9.9895940000000003</v>
      </c>
      <c r="N45" s="9">
        <v>16.626000000000001</v>
      </c>
      <c r="O45" s="9">
        <v>13.194000000000001</v>
      </c>
      <c r="P45" s="9">
        <v>1859.903</v>
      </c>
      <c r="Q45" s="9">
        <v>0</v>
      </c>
      <c r="R45" s="9">
        <v>31.695</v>
      </c>
      <c r="S45" s="9">
        <v>51.710999999999999</v>
      </c>
      <c r="T45" s="9">
        <v>16.97</v>
      </c>
      <c r="U45" s="9">
        <v>544.178</v>
      </c>
      <c r="V45" s="9">
        <v>7.468</v>
      </c>
      <c r="W45" s="9">
        <v>326.45600000000002</v>
      </c>
      <c r="X45" s="9">
        <v>5.6920000000000002</v>
      </c>
      <c r="Y45" s="9">
        <v>356.51799999999997</v>
      </c>
      <c r="Z45" s="9">
        <v>0.75800000000000001</v>
      </c>
      <c r="AA45" s="9">
        <v>2.6680000000000001</v>
      </c>
      <c r="AB45" s="9">
        <v>0</v>
      </c>
      <c r="AC45" s="9">
        <v>0</v>
      </c>
      <c r="AD45" s="9">
        <v>0</v>
      </c>
      <c r="AE45" s="9">
        <v>0</v>
      </c>
    </row>
    <row r="46" spans="1:31" x14ac:dyDescent="0.25">
      <c r="A46" s="13" t="s">
        <v>128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13.099</v>
      </c>
      <c r="R46" s="14">
        <v>0</v>
      </c>
      <c r="S46" s="14">
        <v>0</v>
      </c>
      <c r="T46" s="2"/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</row>
    <row r="47" spans="1:31" x14ac:dyDescent="0.25">
      <c r="A47" s="5" t="s">
        <v>129</v>
      </c>
      <c r="B47" s="4">
        <v>2588.278538</v>
      </c>
      <c r="C47" s="4">
        <v>5207.3166950000004</v>
      </c>
      <c r="D47" s="4">
        <v>-579.39959199999998</v>
      </c>
      <c r="E47" s="4">
        <v>378.14768199999997</v>
      </c>
      <c r="F47" s="4">
        <v>403.13047599999999</v>
      </c>
      <c r="G47" s="4">
        <v>546.43550500000003</v>
      </c>
      <c r="H47" s="4">
        <v>1060.9264800000001</v>
      </c>
      <c r="I47" s="4">
        <v>1164.500188</v>
      </c>
      <c r="J47" s="4">
        <v>589.74958600000002</v>
      </c>
      <c r="K47" s="4">
        <v>214.05588</v>
      </c>
      <c r="L47" s="4">
        <v>384.330332</v>
      </c>
      <c r="M47" s="4">
        <v>842.61739499999999</v>
      </c>
      <c r="N47" s="4">
        <v>30.963999999999999</v>
      </c>
      <c r="O47" s="4">
        <v>-214.821</v>
      </c>
      <c r="P47" s="4">
        <v>-397.34</v>
      </c>
      <c r="Q47" s="4">
        <v>-36.857999999999997</v>
      </c>
      <c r="R47" s="4">
        <v>233.41</v>
      </c>
      <c r="S47" s="4">
        <v>-2.0819999999999999</v>
      </c>
      <c r="T47" s="4">
        <v>197.64500000000001</v>
      </c>
      <c r="U47" s="4">
        <v>37.130000000000003</v>
      </c>
      <c r="V47" s="4">
        <v>85.909000000000006</v>
      </c>
      <c r="W47" s="4">
        <v>-28.675999999999998</v>
      </c>
      <c r="X47" s="4">
        <v>562.70100000000002</v>
      </c>
      <c r="Y47" s="4">
        <v>-4.9480000000000004</v>
      </c>
      <c r="Z47" s="4">
        <v>-5.82</v>
      </c>
      <c r="AA47" s="4">
        <v>-23.498999999999999</v>
      </c>
      <c r="AB47" s="4">
        <v>-0.27900000000000003</v>
      </c>
      <c r="AC47" s="4">
        <v>-12.406000000000001</v>
      </c>
      <c r="AD47" s="4">
        <v>15.994</v>
      </c>
      <c r="AE47" s="4">
        <v>25.401</v>
      </c>
    </row>
    <row r="48" spans="1:31" x14ac:dyDescent="0.25">
      <c r="A48" s="17" t="s">
        <v>130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2"/>
      <c r="N48" s="2"/>
      <c r="O48" s="2"/>
      <c r="P48" s="2"/>
      <c r="Q48" s="2"/>
      <c r="R48" s="2"/>
      <c r="S48" s="2"/>
      <c r="T48" s="2"/>
      <c r="U48" s="14">
        <v>3.9420000000000002</v>
      </c>
      <c r="V48" s="2"/>
      <c r="W48" s="2"/>
      <c r="X48" s="2"/>
      <c r="Y48" s="33">
        <v>-3.9E-2</v>
      </c>
      <c r="Z48" s="14">
        <v>0</v>
      </c>
      <c r="AA48" s="33">
        <v>-0.24399999999999999</v>
      </c>
      <c r="AB48" s="14">
        <v>0.94899999999999995</v>
      </c>
      <c r="AC48" s="33">
        <v>-0.38400000000000001</v>
      </c>
      <c r="AD48" s="33">
        <v>-2.673</v>
      </c>
      <c r="AE48" s="33">
        <v>-4.6849999999999996</v>
      </c>
    </row>
    <row r="49" spans="1:31" x14ac:dyDescent="0.25">
      <c r="A49" s="10" t="s">
        <v>131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842.61739499999999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197.64500000000001</v>
      </c>
      <c r="U49" s="4">
        <v>33.188000000000002</v>
      </c>
      <c r="V49" s="4">
        <v>85.909000000000006</v>
      </c>
      <c r="W49" s="4">
        <v>-28.675999999999998</v>
      </c>
      <c r="X49" s="4">
        <v>562.70100000000002</v>
      </c>
      <c r="Y49" s="4">
        <v>-4.9089999999999998</v>
      </c>
      <c r="Z49" s="4">
        <v>-5.82</v>
      </c>
      <c r="AA49" s="4">
        <v>-23.254999999999999</v>
      </c>
      <c r="AB49" s="4">
        <v>-1.228</v>
      </c>
      <c r="AC49" s="4">
        <v>-12.022</v>
      </c>
      <c r="AD49" s="4">
        <v>18.667000000000002</v>
      </c>
      <c r="AE49" s="4">
        <v>30.085999999999999</v>
      </c>
    </row>
    <row r="50" spans="1:31" x14ac:dyDescent="0.25">
      <c r="A50" s="13" t="s">
        <v>132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1078.876139</v>
      </c>
      <c r="N50" s="2"/>
      <c r="O50" s="14">
        <v>0</v>
      </c>
      <c r="P50" s="14">
        <v>0</v>
      </c>
      <c r="Q50" s="14">
        <v>0</v>
      </c>
      <c r="R50" s="2"/>
      <c r="S50" s="14">
        <v>0</v>
      </c>
      <c r="T50" s="14">
        <v>268.61700000000002</v>
      </c>
      <c r="U50" s="14">
        <v>233.654</v>
      </c>
      <c r="V50" s="14">
        <v>689.57</v>
      </c>
      <c r="W50" s="14">
        <v>13.837</v>
      </c>
      <c r="X50" s="14">
        <v>562.70100000000002</v>
      </c>
      <c r="Y50" s="14">
        <v>0</v>
      </c>
      <c r="Z50" s="14">
        <v>0</v>
      </c>
      <c r="AA50" s="14">
        <v>13.321999999999999</v>
      </c>
      <c r="AB50" s="14">
        <v>0</v>
      </c>
      <c r="AC50" s="14">
        <v>7</v>
      </c>
      <c r="AD50" s="14">
        <v>37.506999999999998</v>
      </c>
      <c r="AE50" s="14">
        <v>30.085999999999999</v>
      </c>
    </row>
    <row r="51" spans="1:31" x14ac:dyDescent="0.25">
      <c r="A51" s="12" t="s">
        <v>133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20">
        <v>-236.258745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20">
        <v>-70.971999999999994</v>
      </c>
      <c r="U51" s="20">
        <v>-200.46600000000001</v>
      </c>
      <c r="V51" s="20">
        <v>-603.66099999999994</v>
      </c>
      <c r="W51" s="20">
        <v>-42.512999999999998</v>
      </c>
      <c r="X51" s="9">
        <v>0</v>
      </c>
      <c r="Y51" s="20">
        <v>-4.9089999999999998</v>
      </c>
      <c r="Z51" s="20">
        <v>-5.82</v>
      </c>
      <c r="AA51" s="20">
        <v>-36.576999999999998</v>
      </c>
      <c r="AB51" s="20">
        <v>-1.228</v>
      </c>
      <c r="AC51" s="20">
        <v>-19.021999999999998</v>
      </c>
      <c r="AD51" s="20">
        <v>-18.84</v>
      </c>
      <c r="AE51" s="9">
        <v>0</v>
      </c>
    </row>
    <row r="52" spans="1:31" x14ac:dyDescent="0.25">
      <c r="A52" s="17" t="s">
        <v>134</v>
      </c>
      <c r="B52" s="14">
        <v>2588.278538</v>
      </c>
      <c r="C52" s="14">
        <v>5207.3166950000004</v>
      </c>
      <c r="D52" s="33">
        <v>-579.39959199999998</v>
      </c>
      <c r="E52" s="14">
        <v>378.14768199999997</v>
      </c>
      <c r="F52" s="14">
        <v>403.13047599999999</v>
      </c>
      <c r="G52" s="14">
        <v>546.43550500000003</v>
      </c>
      <c r="H52" s="14">
        <v>1060.9264800000001</v>
      </c>
      <c r="I52" s="14">
        <v>1164.500188</v>
      </c>
      <c r="J52" s="14">
        <v>589.74958600000002</v>
      </c>
      <c r="K52" s="14">
        <v>214.05588</v>
      </c>
      <c r="L52" s="14">
        <v>384.330332</v>
      </c>
      <c r="M52" s="2"/>
      <c r="N52" s="14">
        <v>30.963999999999999</v>
      </c>
      <c r="O52" s="33">
        <v>-214.821</v>
      </c>
      <c r="P52" s="33">
        <v>-397.34</v>
      </c>
      <c r="Q52" s="33">
        <v>-36.857999999999997</v>
      </c>
      <c r="R52" s="14">
        <v>233.41</v>
      </c>
      <c r="S52" s="33">
        <v>-2.0819999999999999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18" t="s">
        <v>135</v>
      </c>
      <c r="B53" s="20">
        <v>-118.93295999999999</v>
      </c>
      <c r="C53" s="20">
        <v>-72.532600000000002</v>
      </c>
      <c r="D53" s="20">
        <v>-86.467546999999996</v>
      </c>
      <c r="E53" s="20">
        <v>-81.596363999999994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x14ac:dyDescent="0.25">
      <c r="A54" s="6" t="s">
        <v>100</v>
      </c>
      <c r="B54" s="7">
        <v>-228.94594799999999</v>
      </c>
      <c r="C54" s="7">
        <v>3.4473669999999998</v>
      </c>
      <c r="D54" s="7">
        <v>-4.692037</v>
      </c>
      <c r="E54" s="7">
        <v>-0.59668299999999996</v>
      </c>
      <c r="F54" s="7">
        <v>-6.7118500000000001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0.58482900000000004</v>
      </c>
      <c r="M54" s="7">
        <v>0.58191800000000005</v>
      </c>
      <c r="N54" s="7">
        <v>-0.30199999999999999</v>
      </c>
      <c r="O54" s="7">
        <v>-0.126</v>
      </c>
      <c r="P54" s="7">
        <v>-34.003999999999998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</row>
    <row r="55" spans="1:31" x14ac:dyDescent="0.25">
      <c r="A55" s="8" t="s">
        <v>118</v>
      </c>
      <c r="B55" s="20">
        <v>-228.94594799999999</v>
      </c>
      <c r="C55" s="9">
        <v>0</v>
      </c>
      <c r="D55" s="20">
        <v>-4.692037</v>
      </c>
      <c r="E55" s="20">
        <v>-0.59668299999999996</v>
      </c>
      <c r="F55" s="20">
        <v>-6.7118500000000001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20">
        <v>-0.30199999999999999</v>
      </c>
      <c r="O55" s="20">
        <v>-0.126</v>
      </c>
      <c r="P55" s="20">
        <v>-34.003999999999998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</row>
    <row r="56" spans="1:31" x14ac:dyDescent="0.25">
      <c r="A56" s="17" t="s">
        <v>119</v>
      </c>
      <c r="B56" s="2"/>
      <c r="C56" s="14">
        <v>3.4473669999999998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0.58482900000000004</v>
      </c>
      <c r="M56" s="14">
        <v>0.58191800000000005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</row>
    <row r="57" spans="1:31" x14ac:dyDescent="0.25">
      <c r="A57" s="18" t="s">
        <v>136</v>
      </c>
      <c r="B57" s="9">
        <v>677.91787099999999</v>
      </c>
      <c r="C57" s="9">
        <v>10584.657526000001</v>
      </c>
      <c r="D57" s="20">
        <v>-1879.228016</v>
      </c>
      <c r="E57" s="20">
        <v>-958.71998099999996</v>
      </c>
      <c r="F57" s="20">
        <v>-687.26544999999999</v>
      </c>
      <c r="G57" s="20">
        <v>-479.45392099999998</v>
      </c>
      <c r="H57" s="20">
        <v>-137.107609</v>
      </c>
      <c r="I57" s="20">
        <v>-498.01140900000001</v>
      </c>
      <c r="J57" s="20">
        <v>-994.24192300000004</v>
      </c>
      <c r="K57" s="20">
        <v>-1238.6918149999999</v>
      </c>
      <c r="L57" s="20">
        <v>-1187.690867</v>
      </c>
      <c r="M57" s="20">
        <v>-188.83242000000001</v>
      </c>
      <c r="N57" s="20">
        <v>-1288.5940000000001</v>
      </c>
      <c r="O57" s="20">
        <v>-2352.547</v>
      </c>
      <c r="P57" s="9">
        <v>1054.126</v>
      </c>
      <c r="Q57" s="20">
        <v>-251.19</v>
      </c>
      <c r="R57" s="9">
        <v>102.571</v>
      </c>
      <c r="S57" s="20">
        <v>-356.303</v>
      </c>
      <c r="T57" s="20">
        <v>-166.68799999999999</v>
      </c>
      <c r="U57" s="9">
        <v>545.94399999999996</v>
      </c>
      <c r="V57" s="9">
        <v>39.286000000000001</v>
      </c>
      <c r="W57" s="9">
        <v>251.833</v>
      </c>
      <c r="X57" s="9">
        <v>532.50099999999998</v>
      </c>
      <c r="Y57" s="9">
        <v>322.42599999999999</v>
      </c>
      <c r="Z57" s="20">
        <v>-30.076000000000001</v>
      </c>
      <c r="AA57" s="20">
        <v>-41.832999999999998</v>
      </c>
      <c r="AB57" s="20">
        <v>-17.829000000000001</v>
      </c>
      <c r="AC57" s="20">
        <v>-28.006</v>
      </c>
      <c r="AD57" s="9">
        <v>2.9940000000000002</v>
      </c>
      <c r="AE57" s="9">
        <v>19.963000000000001</v>
      </c>
    </row>
    <row r="58" spans="1:31" x14ac:dyDescent="0.25">
      <c r="A58" s="16" t="s">
        <v>137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x14ac:dyDescent="0.25">
      <c r="A59" s="18" t="s">
        <v>138</v>
      </c>
      <c r="B59" s="20">
        <v>-57.979818000000002</v>
      </c>
      <c r="C59" s="20">
        <v>-88.528383000000005</v>
      </c>
      <c r="D59" s="9">
        <v>42.764569999999999</v>
      </c>
      <c r="E59" s="9">
        <v>21.778919999999999</v>
      </c>
      <c r="F59" s="20">
        <v>-28.665192000000001</v>
      </c>
      <c r="G59" s="20">
        <v>-34.587792999999998</v>
      </c>
      <c r="H59" s="9">
        <v>9.8123430000000003</v>
      </c>
      <c r="I59" s="20">
        <v>-8.6574829999999992</v>
      </c>
      <c r="J59" s="20">
        <v>-207.709036</v>
      </c>
      <c r="K59" s="9">
        <v>26.579967</v>
      </c>
      <c r="L59" s="20">
        <v>-50.685206999999998</v>
      </c>
      <c r="M59" s="20">
        <v>-34.333167000000003</v>
      </c>
      <c r="N59" s="20">
        <v>-35.569000000000003</v>
      </c>
      <c r="O59" s="20">
        <v>-50.677999999999997</v>
      </c>
      <c r="P59" s="9">
        <v>197.17500000000001</v>
      </c>
      <c r="Q59" s="20">
        <v>-3.5670000000000002</v>
      </c>
      <c r="R59" s="20">
        <v>-22.016999999999999</v>
      </c>
      <c r="S59" s="9">
        <v>20.016999999999999</v>
      </c>
      <c r="T59" s="20">
        <v>-9.1980000000000004</v>
      </c>
      <c r="U59" s="9">
        <v>3.423</v>
      </c>
      <c r="V59" s="20">
        <v>-4.1130000000000004</v>
      </c>
      <c r="W59" s="9">
        <v>3.234</v>
      </c>
      <c r="X59" s="9">
        <v>0.46700000000000003</v>
      </c>
      <c r="Y59" s="9">
        <v>8.9999999999999993E-3</v>
      </c>
      <c r="Z59" s="9">
        <v>0.04</v>
      </c>
      <c r="AA59" s="20">
        <v>-0.104</v>
      </c>
      <c r="AB59" s="20">
        <v>-2.9000000000000001E-2</v>
      </c>
      <c r="AC59" s="15"/>
      <c r="AD59" s="15"/>
      <c r="AE59" s="15"/>
    </row>
    <row r="60" spans="1:31" x14ac:dyDescent="0.25">
      <c r="A60" s="19" t="s">
        <v>139</v>
      </c>
      <c r="B60" s="33">
        <v>-13119.792128999999</v>
      </c>
      <c r="C60" s="14">
        <v>11864.871708999999</v>
      </c>
      <c r="D60" s="14">
        <v>775.92893100000003</v>
      </c>
      <c r="E60" s="14">
        <v>736.15732200000002</v>
      </c>
      <c r="F60" s="33">
        <v>-216.59698499999999</v>
      </c>
      <c r="G60" s="33">
        <v>-39.104855000000001</v>
      </c>
      <c r="H60" s="14">
        <v>381.487999</v>
      </c>
      <c r="I60" s="33">
        <v>-0.274841</v>
      </c>
      <c r="J60" s="33">
        <v>-60.992016999999997</v>
      </c>
      <c r="K60" s="33">
        <v>-167.214136</v>
      </c>
      <c r="L60" s="33">
        <v>-397.97634900000003</v>
      </c>
      <c r="M60" s="14">
        <v>633.80578600000001</v>
      </c>
      <c r="N60" s="33">
        <v>-515.68600000000004</v>
      </c>
      <c r="O60" s="33">
        <v>-1527.6869999999999</v>
      </c>
      <c r="P60" s="14">
        <v>1826.596</v>
      </c>
      <c r="Q60" s="14">
        <v>221.458</v>
      </c>
      <c r="R60" s="33">
        <v>-273.85000000000002</v>
      </c>
      <c r="S60" s="14">
        <v>28.236999999999998</v>
      </c>
      <c r="T60" s="14">
        <v>609.40800000000002</v>
      </c>
      <c r="U60" s="14">
        <v>31.43</v>
      </c>
      <c r="V60" s="33">
        <v>-6.5</v>
      </c>
      <c r="W60" s="33">
        <v>-20.134</v>
      </c>
      <c r="X60" s="33">
        <v>-305.40600000000001</v>
      </c>
      <c r="Y60" s="14">
        <v>371.04300000000001</v>
      </c>
      <c r="Z60" s="14">
        <v>2.78</v>
      </c>
      <c r="AA60" s="33">
        <v>-2.5619999999999998</v>
      </c>
      <c r="AB60" s="14">
        <v>23.488</v>
      </c>
      <c r="AC60" s="14">
        <v>13</v>
      </c>
      <c r="AD60" s="33">
        <v>-45.338999999999999</v>
      </c>
      <c r="AE60" s="14">
        <v>8.1669999999999998</v>
      </c>
    </row>
    <row r="61" spans="1:31" x14ac:dyDescent="0.25">
      <c r="A61" s="5" t="s">
        <v>140</v>
      </c>
      <c r="B61" s="4">
        <v>2041.1869200000001</v>
      </c>
      <c r="C61" s="4">
        <v>2137.2296000000001</v>
      </c>
      <c r="D61" s="4">
        <v>3251.7159900000001</v>
      </c>
      <c r="E61" s="4">
        <v>1911.62231</v>
      </c>
      <c r="F61" s="4">
        <v>736.62550999999996</v>
      </c>
      <c r="G61" s="4">
        <v>1449.7189499999999</v>
      </c>
      <c r="H61" s="4">
        <v>739.37333000000001</v>
      </c>
      <c r="I61" s="4">
        <v>939.26820999999995</v>
      </c>
      <c r="J61" s="4">
        <v>1219.60022</v>
      </c>
      <c r="K61" s="4">
        <v>1096.7504300000001</v>
      </c>
      <c r="L61" s="4">
        <v>856.28759000000002</v>
      </c>
      <c r="M61" s="4">
        <v>869.57960000000003</v>
      </c>
      <c r="N61" s="4">
        <v>819.64700000000005</v>
      </c>
      <c r="O61" s="4">
        <v>924.20399999999995</v>
      </c>
      <c r="P61" s="4">
        <v>739.21299999999997</v>
      </c>
      <c r="Q61" s="4">
        <v>497.25</v>
      </c>
      <c r="R61" s="4">
        <v>275.45800000000003</v>
      </c>
      <c r="S61" s="4">
        <v>400.495</v>
      </c>
      <c r="T61" s="4">
        <v>462.80700000000002</v>
      </c>
      <c r="U61" s="4">
        <v>127.40300000000001</v>
      </c>
      <c r="V61" s="4">
        <v>41.235999999999997</v>
      </c>
      <c r="W61" s="4">
        <v>47.225999999999999</v>
      </c>
      <c r="X61" s="4">
        <v>68.129000000000005</v>
      </c>
      <c r="Y61" s="4">
        <v>16.905000000000001</v>
      </c>
      <c r="Z61" s="4">
        <v>33.354999999999997</v>
      </c>
      <c r="AA61" s="4">
        <v>46.139000000000003</v>
      </c>
      <c r="AB61" s="4">
        <v>41.235999999999997</v>
      </c>
      <c r="AC61" s="4">
        <v>40.753999999999998</v>
      </c>
      <c r="AD61" s="4">
        <v>10.013</v>
      </c>
      <c r="AE61" s="4">
        <v>-11.398999999999999</v>
      </c>
    </row>
    <row r="62" spans="1:31" x14ac:dyDescent="0.25">
      <c r="A62" s="17" t="s">
        <v>141</v>
      </c>
      <c r="B62" s="14">
        <v>4.218318</v>
      </c>
      <c r="C62" s="14">
        <v>4.546163</v>
      </c>
      <c r="D62" s="14">
        <v>7.1277699999999999</v>
      </c>
      <c r="E62" s="14">
        <v>4.1957890000000004</v>
      </c>
      <c r="F62" s="14">
        <v>1.6224240000000001</v>
      </c>
      <c r="G62" s="14">
        <v>3.1940819999999999</v>
      </c>
      <c r="H62" s="14">
        <v>1.6201019999999999</v>
      </c>
      <c r="I62" s="14">
        <v>2.0281440000000002</v>
      </c>
      <c r="J62" s="14">
        <v>2.5775359999999998</v>
      </c>
      <c r="K62" s="14">
        <v>2.2584339999999998</v>
      </c>
      <c r="L62" s="14">
        <v>1.711495</v>
      </c>
      <c r="M62" s="14">
        <v>1.6712899999999999</v>
      </c>
      <c r="N62" s="14">
        <v>1.512791</v>
      </c>
      <c r="O62" s="14">
        <v>1.6255090000000001</v>
      </c>
      <c r="P62" s="14">
        <v>1.236858</v>
      </c>
      <c r="Q62" s="14">
        <v>0.89875499999999997</v>
      </c>
      <c r="R62" s="14">
        <v>0.49953999999999998</v>
      </c>
      <c r="S62" s="14">
        <v>0.70100200000000001</v>
      </c>
      <c r="T62" s="14">
        <v>0.764957</v>
      </c>
      <c r="U62" s="14">
        <v>0.23744100000000001</v>
      </c>
      <c r="V62" s="14">
        <v>8.6116999999999999E-2</v>
      </c>
      <c r="W62" s="14">
        <v>9.8583000000000004E-2</v>
      </c>
      <c r="X62" s="14">
        <v>0.14990200000000001</v>
      </c>
      <c r="Y62" s="14">
        <v>4.2250999999999997E-2</v>
      </c>
      <c r="Z62" s="14">
        <v>8.4613999999999995E-2</v>
      </c>
      <c r="AA62" s="14">
        <v>0.117342</v>
      </c>
      <c r="AB62" s="14">
        <v>0.10362200000000001</v>
      </c>
      <c r="AC62" s="14">
        <v>0.103074</v>
      </c>
      <c r="AD62" s="14">
        <v>2.5439E-2</v>
      </c>
      <c r="AE62" s="33">
        <v>-3.594E-2</v>
      </c>
    </row>
    <row r="63" spans="1:31" x14ac:dyDescent="0.25">
      <c r="A63" s="8" t="s">
        <v>142</v>
      </c>
      <c r="B63" s="22">
        <v>1.520772</v>
      </c>
      <c r="C63" s="22">
        <v>1.6896469999999999</v>
      </c>
      <c r="D63" s="22">
        <v>2.4993059999999998</v>
      </c>
      <c r="E63" s="22">
        <v>1.4619470000000001</v>
      </c>
      <c r="F63" s="22">
        <v>0.75461599999999995</v>
      </c>
      <c r="G63" s="22">
        <v>1.6582300000000001</v>
      </c>
      <c r="H63" s="22">
        <v>1.173732</v>
      </c>
      <c r="I63" s="22">
        <v>1.8079369999999999</v>
      </c>
      <c r="J63" s="22">
        <v>2.9808439999999998</v>
      </c>
      <c r="K63" s="22">
        <v>3.3935900000000001</v>
      </c>
      <c r="L63" s="22">
        <v>2.7793040000000002</v>
      </c>
      <c r="M63" s="22">
        <v>4.2397</v>
      </c>
      <c r="N63" s="22">
        <v>4.575895</v>
      </c>
      <c r="O63" s="22">
        <v>4.9892839999999996</v>
      </c>
      <c r="P63" s="22">
        <v>3.847146</v>
      </c>
      <c r="Q63" s="22">
        <v>2.5175200000000002</v>
      </c>
      <c r="R63" s="22">
        <v>1.702979</v>
      </c>
      <c r="S63" s="22">
        <v>3.9125749999999999</v>
      </c>
      <c r="T63" s="22">
        <v>6.8056739999999998</v>
      </c>
      <c r="U63" s="22">
        <v>3.1942819999999998</v>
      </c>
      <c r="V63" s="22">
        <v>2.1619350000000002</v>
      </c>
      <c r="W63" s="22">
        <v>0.919049</v>
      </c>
      <c r="X63" s="22">
        <v>0.94277900000000003</v>
      </c>
      <c r="Y63" s="22">
        <v>0.38369300000000001</v>
      </c>
      <c r="Z63" s="22">
        <v>1.9463520000000001</v>
      </c>
      <c r="AA63" s="22">
        <v>3.3686729999999998</v>
      </c>
      <c r="AB63" s="22">
        <v>3.8283930000000002</v>
      </c>
      <c r="AC63" s="22">
        <v>5.7798629999999998</v>
      </c>
      <c r="AD63" s="22">
        <v>2.5870120000000001</v>
      </c>
      <c r="AE63" s="34">
        <v>-4.6474520000000004</v>
      </c>
    </row>
    <row r="64" spans="1:31" x14ac:dyDescent="0.25">
      <c r="A64" s="29" t="s">
        <v>89</v>
      </c>
    </row>
    <row r="66" spans="1:1" x14ac:dyDescent="0.25">
      <c r="A66">
        <f>B61/0.0863-0.0269</f>
        <v>23652.19697022016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B3DB-E52C-4D1F-8982-B6C196A93602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CSL-AU</vt:lpstr>
      <vt:lpstr>Sheet2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FactSet Research Systems</dc:creator>
  <cp:keywords/>
  <dc:description/>
  <cp:lastModifiedBy>Maitrya Anupam</cp:lastModifiedBy>
  <dcterms:created xsi:type="dcterms:W3CDTF">2023-10-25T08:05:35Z</dcterms:created>
  <dcterms:modified xsi:type="dcterms:W3CDTF">2023-10-25T08:19:04Z</dcterms:modified>
  <cp:category/>
</cp:coreProperties>
</file>